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3 квартал 2023\Kiwlok\"/>
    </mc:Choice>
  </mc:AlternateContent>
  <bookViews>
    <workbookView xWindow="0" yWindow="0" windowWidth="28800" windowHeight="12135" firstSheet="3" activeTab="3"/>
  </bookViews>
  <sheets>
    <sheet name="таксимот" sheetId="9" state="hidden" r:id="rId1"/>
    <sheet name="свод" sheetId="1" state="hidden" r:id="rId2"/>
    <sheet name="Асосий восита" sheetId="4" state="hidden" r:id="rId3"/>
    <sheet name="Кам баҳоли" sheetId="7" r:id="rId4"/>
    <sheet name="Сақлаш" sheetId="11" state="hidden" r:id="rId5"/>
    <sheet name="Шартномалар" sheetId="12" state="hidden" r:id="rId6"/>
  </sheets>
  <definedNames>
    <definedName name="_xlnm._FilterDatabase" localSheetId="2" hidden="1">'Асосий восита'!$A$3:$Y$3</definedName>
    <definedName name="_xlnm._FilterDatabase" localSheetId="3" hidden="1">'Кам баҳоли'!$A$4:$P$4</definedName>
    <definedName name="_xlnm._FilterDatabase" localSheetId="4" hidden="1">Сақлаш!$A$4:$P$4</definedName>
    <definedName name="_xlnm._FilterDatabase" localSheetId="5" hidden="1">Шартномалар!$A$9:$AD$150</definedName>
    <definedName name="_xlnm.Print_Titles" localSheetId="2">'Асосий восита'!$3:$3</definedName>
    <definedName name="_xlnm.Print_Titles" localSheetId="3">'Кам баҳоли'!$4:$4</definedName>
    <definedName name="_xlnm.Print_Titles" localSheetId="4">Сақлаш!$4:$4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K9" i="11" l="1"/>
  <c r="K8" i="11"/>
  <c r="K6" i="4" l="1"/>
  <c r="K5" i="4"/>
  <c r="K4" i="4"/>
  <c r="K7" i="4" s="1"/>
  <c r="K6" i="11" l="1"/>
  <c r="K7" i="11"/>
  <c r="K10" i="11" l="1"/>
  <c r="K5" i="7"/>
  <c r="K6" i="7" s="1"/>
  <c r="C14" i="9" l="1"/>
  <c r="O5" i="12" l="1"/>
  <c r="A8" i="9" l="1"/>
  <c r="A9" i="9" s="1"/>
  <c r="A10" i="9" s="1"/>
  <c r="A11" i="9" s="1"/>
  <c r="A12" i="9" s="1"/>
  <c r="D12" i="9"/>
  <c r="C12" i="9" s="1"/>
  <c r="D11" i="9" l="1"/>
  <c r="C11" i="9" s="1"/>
  <c r="E10" i="9"/>
  <c r="E15" i="9" s="1"/>
  <c r="D10" i="9"/>
  <c r="D9" i="9"/>
  <c r="C9" i="9" s="1"/>
  <c r="D8" i="9"/>
  <c r="C8" i="9" s="1"/>
  <c r="D7" i="9"/>
  <c r="D15" i="9" l="1"/>
  <c r="C10" i="9"/>
  <c r="C7" i="9"/>
  <c r="C15" i="9" s="1"/>
</calcChain>
</file>

<file path=xl/sharedStrings.xml><?xml version="1.0" encoding="utf-8"?>
<sst xmlns="http://schemas.openxmlformats.org/spreadsheetml/2006/main" count="3986" uniqueCount="1318">
  <si>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</si>
  <si>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</si>
  <si>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</si>
  <si>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</si>
  <si>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</si>
  <si>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</si>
  <si>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</si>
  <si>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Иқтисодий тасниф бўйича харажатлар моддаси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</si>
  <si>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</si>
  <si>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</si>
  <si>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</si>
  <si>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</si>
  <si>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</si>
  <si>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</si>
  <si>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</si>
  <si>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Харид қилинган товарлар (хизматлар) жами миқдори (ҳажми) қиймати (сўм)</t>
  </si>
  <si>
    <t>Молиялаштириш манбаси (бюджет/ бюджетдан ташқари маблағлар ҳисобидан)</t>
  </si>
  <si>
    <t>Т/р</t>
  </si>
  <si>
    <t>(минг сўм)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</si>
  <si>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</si>
  <si>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</si>
  <si>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</si>
  <si>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</si>
  <si>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йўналишлари</t>
  </si>
  <si>
    <t>Асосий воситалар харид қилиш учун</t>
  </si>
  <si>
    <t>Кам баҳоли ва тез эскирувчи буюмлар харид қилиш учун</t>
  </si>
  <si>
    <t>Бино ва иншоатларни сақлаш ва жорий таъмирлаш ишлари учун</t>
  </si>
  <si>
    <t>Бюджетдан ташқари маблағлар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</si>
  <si>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</si>
  <si>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</si>
  <si>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</si>
  <si>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</si>
  <si>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</si>
  <si>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</si>
  <si>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</si>
  <si>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</si>
  <si>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</si>
  <si>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</si>
  <si>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</si>
  <si>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</si>
  <si>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</si>
  <si>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</si>
  <si>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</si>
  <si>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</si>
  <si>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</si>
  <si>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</si>
  <si>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</si>
  <si>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</si>
  <si>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</si>
  <si>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</si>
  <si>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</si>
  <si>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</si>
  <si>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</si>
  <si>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</si>
  <si>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</si>
  <si>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</si>
  <si>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</si>
  <si>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</si>
  <si>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</si>
  <si>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</si>
  <si>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</si>
  <si>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</si>
  <si>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</si>
  <si>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</si>
  <si>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</si>
  <si>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</si>
  <si>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</si>
  <si>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</si>
  <si>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</si>
  <si>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</si>
  <si>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</si>
  <si>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</si>
  <si>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</si>
  <si>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</si>
  <si>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</si>
  <si>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</si>
  <si>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</si>
  <si>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</si>
  <si>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</si>
  <si>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</si>
  <si>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</si>
  <si>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</si>
  <si>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</si>
  <si>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</si>
  <si>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</si>
  <si>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</si>
  <si>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</si>
  <si>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</si>
  <si>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</si>
  <si>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</si>
  <si>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</si>
  <si>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</si>
  <si>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</si>
  <si>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</si>
  <si>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</si>
  <si>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</si>
  <si>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</si>
  <si>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</si>
  <si>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</si>
  <si>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</si>
  <si>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</si>
  <si>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</si>
  <si>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</si>
  <si>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</si>
  <si>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</si>
  <si>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</si>
  <si>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</si>
  <si>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</si>
  <si>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</si>
  <si>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</si>
  <si>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</si>
  <si>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</si>
  <si>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</si>
  <si>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</si>
  <si>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</si>
  <si>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</si>
  <si>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</si>
  <si>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</si>
  <si>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</si>
  <si>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</si>
  <si>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</si>
  <si>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</si>
  <si>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</si>
  <si>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</si>
  <si>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</si>
  <si>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</si>
  <si>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</si>
  <si>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</si>
  <si>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</si>
  <si>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</si>
  <si>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</si>
  <si>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</si>
  <si>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</si>
  <si>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</si>
  <si>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</si>
  <si>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</si>
  <si>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</si>
  <si>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</si>
  <si>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</si>
  <si>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</si>
  <si>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</si>
  <si>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</si>
  <si>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</si>
  <si>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</si>
  <si>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</si>
  <si>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</si>
  <si>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</si>
  <si>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</si>
  <si>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</si>
  <si>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</si>
  <si>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</si>
  <si>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</si>
  <si>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</si>
  <si>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</si>
  <si>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</si>
  <si>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</si>
  <si>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</si>
  <si>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</si>
  <si>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</si>
  <si>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</si>
  <si>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</si>
  <si>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</si>
  <si>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</si>
  <si>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</si>
  <si>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</si>
  <si>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</si>
  <si>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</si>
  <si>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</si>
  <si>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</si>
  <si>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</si>
  <si>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</si>
  <si>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</si>
  <si>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</si>
  <si>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</si>
  <si>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</si>
  <si>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Канцелярия моллари</t>
  </si>
  <si>
    <t>Молия вазирлиги марказий аппарати</t>
  </si>
  <si>
    <t>Молия вазирлиги ҳузуридаги Давлат-хусусий шерикликни ривожлантириш агентлиги</t>
  </si>
  <si>
    <t>Молия вазирлиги ҳузуридаги Асиллик даражаси белгилаш палатаси</t>
  </si>
  <si>
    <t>Молия вазирлиги ҳузуридаги Пенсия жамғармаси ижро этувчи дирекцияси - марказий аппарати</t>
  </si>
  <si>
    <t>Молия вазирлиги ҳузуридаги Суғурта агентлиги</t>
  </si>
  <si>
    <t>Маъмурий бинолардан фойдаланиш бошқармаси</t>
  </si>
  <si>
    <t>(минг сўмда)</t>
  </si>
  <si>
    <t>(сўмда)</t>
  </si>
  <si>
    <t>Ахборот-ҳисоблаш маркази</t>
  </si>
  <si>
    <t>Тўғридан тўғри (ПҚ-3953)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</si>
  <si>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</si>
  <si>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</si>
  <si>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</si>
  <si>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</si>
  <si>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</si>
  <si>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</si>
  <si>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</si>
  <si>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</si>
  <si>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Хизмат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</si>
  <si>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</si>
  <si>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</si>
  <si>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</si>
  <si>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</si>
  <si>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</si>
  <si>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</si>
  <si>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</si>
  <si>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</si>
  <si>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</si>
  <si>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</si>
  <si>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</si>
  <si>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</si>
  <si>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</si>
  <si>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</si>
  <si>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</si>
  <si>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</si>
  <si>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</si>
  <si>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</si>
  <si>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</si>
  <si>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</si>
  <si>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</si>
  <si>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</si>
  <si>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</si>
  <si>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</si>
  <si>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</si>
  <si>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</si>
  <si>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</si>
  <si>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</si>
  <si>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</si>
  <si>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</si>
  <si>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</si>
  <si>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</si>
  <si>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</si>
  <si>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</si>
  <si>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</si>
  <si>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</si>
  <si>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</si>
  <si>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</si>
  <si>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</si>
  <si>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</si>
  <si>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</si>
  <si>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</si>
  <si>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</si>
  <si>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</si>
  <si>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</si>
  <si>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</si>
  <si>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</si>
  <si>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</si>
  <si>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</si>
  <si>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</si>
  <si>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</si>
  <si>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</si>
  <si>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</si>
  <si>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</si>
  <si>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</si>
  <si>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</si>
  <si>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</si>
  <si>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</si>
  <si>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</si>
  <si>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</si>
  <si>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</si>
  <si>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</si>
  <si>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</si>
  <si>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</si>
  <si>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</si>
  <si>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</si>
  <si>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</si>
  <si>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</si>
  <si>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</si>
  <si>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</si>
  <si>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</si>
  <si>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</si>
  <si>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</si>
  <si>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</si>
  <si>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</si>
  <si>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</si>
  <si>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</si>
  <si>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</si>
  <si>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</si>
  <si>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</si>
  <si>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</si>
  <si>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</si>
  <si>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</si>
  <si>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</si>
  <si>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</si>
  <si>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</si>
  <si>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</si>
  <si>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</si>
  <si>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</si>
  <si>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</si>
  <si>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</si>
  <si>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</si>
  <si>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</si>
  <si>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</si>
  <si>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</si>
  <si>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</si>
  <si>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</si>
  <si>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</si>
  <si>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</si>
  <si>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</si>
  <si>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</si>
  <si>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</si>
  <si>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</si>
  <si>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</si>
  <si>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</si>
  <si>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</si>
  <si>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</si>
  <si>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</si>
  <si>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</si>
  <si>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</si>
  <si>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</si>
  <si>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</si>
  <si>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</si>
  <si>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</si>
  <si>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</si>
  <si>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</si>
  <si>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</si>
  <si>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</si>
  <si>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</si>
  <si>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</si>
  <si>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</si>
  <si>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</si>
  <si>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</si>
  <si>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</si>
  <si>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</si>
  <si>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</si>
  <si>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</si>
  <si>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</si>
  <si>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</si>
  <si>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</si>
  <si>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</si>
  <si>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</si>
  <si>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</si>
  <si>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</si>
  <si>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</si>
  <si>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</si>
  <si>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</si>
  <si>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</si>
  <si>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</si>
  <si>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</si>
  <si>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</si>
  <si>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</si>
  <si>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</si>
  <si>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</si>
  <si>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</si>
  <si>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</si>
  <si>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</si>
  <si>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</si>
  <si>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</si>
  <si>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</si>
  <si>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</si>
  <si>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</si>
  <si>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</si>
  <si>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</si>
  <si>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</si>
  <si>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</si>
  <si>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</si>
  <si>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</si>
  <si>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</si>
  <si>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</si>
  <si>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</si>
  <si>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</si>
  <si>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</si>
  <si>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</si>
  <si>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</si>
  <si>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</si>
  <si>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</si>
  <si>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</si>
  <si>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</si>
  <si>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</si>
  <si>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</si>
  <si>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</si>
  <si>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</si>
  <si>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</si>
  <si>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</si>
  <si>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</si>
  <si>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</si>
  <si>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</si>
  <si>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</si>
  <si>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</si>
  <si>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</si>
  <si>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</si>
  <si>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</si>
  <si>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</si>
  <si>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</si>
  <si>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</si>
  <si>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</si>
  <si>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</si>
  <si>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</si>
  <si>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</si>
  <si>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</si>
  <si>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</si>
  <si>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</si>
  <si>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</si>
  <si>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</si>
  <si>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</si>
  <si>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</si>
  <si>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</si>
  <si>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</si>
  <si>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</si>
  <si>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</si>
  <si>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</si>
  <si>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</si>
  <si>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</si>
  <si>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</si>
  <si>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</si>
  <si>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</si>
  <si>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</si>
  <si>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</si>
  <si>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</si>
  <si>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</si>
  <si>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</si>
  <si>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</si>
  <si>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</si>
  <si>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</si>
  <si>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</si>
  <si>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</si>
  <si>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</si>
  <si>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</si>
  <si>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</si>
  <si>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</si>
  <si>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</si>
  <si>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</si>
  <si>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</si>
  <si>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</si>
  <si>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</si>
  <si>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</si>
  <si>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</si>
  <si>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</si>
  <si>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</si>
  <si>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</si>
  <si>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</si>
  <si>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</si>
  <si>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</si>
  <si>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</si>
  <si>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</si>
  <si>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</si>
  <si>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</si>
  <si>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</si>
  <si>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</si>
  <si>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</si>
  <si>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</si>
  <si>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</si>
  <si>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</si>
  <si>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</si>
  <si>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</si>
  <si>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</si>
  <si>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</si>
  <si>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</si>
  <si>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</si>
  <si>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</si>
  <si>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</si>
  <si>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</si>
  <si>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</si>
  <si>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</si>
  <si>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</si>
  <si>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</si>
  <si>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</si>
  <si>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</si>
  <si>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</si>
  <si>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</si>
  <si>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</si>
  <si>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</si>
  <si>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</si>
  <si>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</si>
  <si>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</si>
  <si>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</si>
  <si>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</si>
  <si>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</si>
  <si>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</si>
  <si>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</si>
  <si>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</si>
  <si>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</si>
  <si>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</si>
  <si>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</si>
  <si>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</si>
  <si>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</si>
  <si>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</si>
  <si>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</si>
  <si>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</si>
  <si>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</si>
  <si>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</si>
  <si>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</si>
  <si>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</si>
  <si>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</si>
  <si>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</si>
  <si>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</si>
  <si>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</si>
  <si>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</si>
  <si>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</si>
  <si>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</si>
  <si>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</si>
  <si>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</si>
  <si>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</si>
  <si>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</si>
  <si>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</si>
  <si>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</si>
  <si>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</si>
  <si>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</si>
  <si>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</si>
  <si>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</si>
  <si>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</si>
  <si>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</si>
  <si>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</si>
  <si>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</si>
  <si>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</si>
  <si>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</si>
  <si>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</si>
  <si>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</si>
  <si>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</si>
  <si>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</si>
  <si>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</si>
  <si>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</si>
  <si>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</si>
  <si>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</si>
  <si>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</si>
  <si>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</si>
  <si>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</si>
  <si>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</si>
  <si>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</si>
  <si>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</si>
  <si>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</si>
  <si>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</si>
  <si>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</si>
  <si>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</si>
  <si>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</si>
  <si>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</si>
  <si>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</si>
  <si>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</si>
  <si>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</si>
  <si>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</si>
  <si>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</si>
  <si>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</si>
  <si>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</si>
  <si>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</si>
  <si>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</si>
  <si>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</si>
  <si>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</si>
  <si>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</si>
  <si>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</si>
  <si>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</si>
  <si>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</si>
  <si>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</si>
  <si>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</si>
  <si>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</si>
  <si>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</si>
  <si>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</si>
  <si>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</si>
  <si>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</si>
  <si>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</si>
  <si>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</si>
  <si>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</si>
  <si>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</si>
  <si>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</si>
  <si>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</si>
  <si>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</si>
  <si>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</si>
  <si>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</si>
  <si>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</si>
  <si>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</si>
  <si>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</si>
  <si>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</si>
  <si>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</si>
  <si>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</si>
  <si>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</si>
  <si>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</si>
  <si>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</si>
  <si>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</si>
  <si>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</si>
  <si>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</si>
  <si>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</si>
  <si>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</si>
  <si>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</si>
  <si>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</si>
  <si>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</si>
  <si>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</si>
  <si>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</si>
  <si>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</si>
  <si>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</si>
  <si>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</si>
  <si>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</si>
  <si>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</si>
  <si>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</si>
  <si>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</si>
  <si>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</si>
  <si>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</si>
  <si>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</si>
  <si>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</si>
  <si>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</si>
  <si>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</si>
  <si>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</si>
  <si>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</si>
  <si>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</si>
  <si>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</si>
  <si>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</si>
  <si>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</si>
  <si>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</si>
  <si>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</si>
  <si>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</si>
  <si>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</si>
  <si>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</si>
  <si>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</si>
  <si>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</si>
  <si>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</si>
  <si>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</si>
  <si>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</si>
  <si>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</si>
  <si>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</si>
  <si>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</si>
  <si>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</si>
  <si>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</si>
  <si>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</si>
  <si>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</si>
  <si>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</si>
  <si>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</si>
  <si>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</si>
  <si>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</si>
  <si>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</si>
  <si>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</si>
  <si>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</si>
  <si>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</si>
  <si>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</si>
  <si>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</si>
  <si>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</si>
  <si>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</si>
  <si>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</si>
  <si>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</si>
  <si>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</si>
  <si>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</si>
  <si>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</si>
  <si>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</si>
  <si>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</si>
  <si>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</si>
  <si>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</si>
  <si>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</si>
  <si>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</si>
  <si>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</si>
  <si>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</si>
  <si>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</si>
  <si>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</si>
  <si>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</si>
  <si>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</si>
  <si>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</si>
  <si>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</si>
  <si>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</si>
  <si>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</si>
  <si>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</si>
  <si>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</si>
  <si>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</si>
  <si>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</si>
  <si>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</si>
  <si>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</si>
  <si>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</si>
  <si>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</si>
  <si>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</si>
  <si>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</si>
  <si>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</si>
  <si>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</si>
  <si>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</si>
  <si>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</si>
  <si>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</si>
  <si>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</si>
  <si>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</si>
  <si>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</si>
  <si>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</si>
  <si>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</si>
  <si>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</si>
  <si>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</si>
  <si>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</si>
  <si>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</si>
  <si>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</si>
  <si>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</si>
  <si>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</si>
  <si>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</si>
  <si>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</si>
  <si>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</si>
  <si>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</si>
  <si>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</si>
  <si>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</si>
  <si>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</si>
  <si>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</si>
  <si>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</si>
  <si>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</si>
  <si>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</si>
  <si>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</si>
  <si>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</si>
  <si>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</si>
  <si>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</si>
  <si>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</si>
  <si>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</si>
  <si>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</si>
  <si>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</si>
  <si>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</si>
  <si>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</si>
  <si>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</si>
  <si>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</si>
  <si>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</si>
  <si>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</si>
  <si>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</si>
  <si>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</si>
  <si>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</si>
  <si>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</si>
  <si>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</si>
  <si>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</si>
  <si>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</si>
  <si>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</si>
  <si>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</si>
  <si>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</si>
  <si>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</si>
  <si>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</si>
  <si>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</si>
  <si>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</si>
  <si>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</si>
  <si>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</si>
  <si>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</si>
  <si>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</si>
  <si>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</si>
  <si>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</si>
  <si>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</si>
  <si>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</si>
  <si>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</si>
  <si>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</si>
  <si>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</si>
  <si>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</si>
  <si>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</si>
  <si>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</si>
  <si>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</si>
  <si>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</si>
  <si>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</si>
  <si>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</si>
  <si>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</si>
  <si>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</si>
  <si>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</si>
  <si>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</si>
  <si>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</si>
  <si>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</si>
  <si>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</si>
  <si>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</si>
  <si>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</si>
  <si>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</si>
  <si>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</si>
  <si>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</si>
  <si>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</si>
  <si>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</si>
  <si>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</si>
  <si>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</si>
  <si>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</si>
  <si>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</si>
  <si>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</si>
  <si>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</si>
  <si>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</si>
  <si>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</si>
  <si>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</si>
  <si>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</si>
  <si>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</si>
  <si>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</si>
  <si>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</si>
  <si>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</si>
  <si>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</si>
  <si>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</si>
  <si>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</si>
  <si>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</si>
  <si>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</si>
  <si>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</si>
  <si>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</si>
  <si>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</si>
  <si>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</si>
  <si>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</si>
  <si>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</si>
  <si>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</si>
  <si>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</si>
  <si>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</si>
  <si>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</si>
  <si>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</si>
  <si>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</si>
  <si>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</si>
  <si>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</si>
  <si>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</si>
  <si>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</si>
  <si>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</si>
  <si>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</si>
  <si>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</si>
  <si>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</si>
  <si>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</si>
  <si>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</si>
  <si>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</si>
  <si>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</si>
  <si>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</si>
  <si>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</si>
  <si>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</si>
  <si>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</si>
  <si>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</si>
  <si>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</si>
  <si>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</si>
  <si>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</si>
  <si>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</si>
  <si>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</si>
  <si>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</si>
  <si>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</si>
  <si>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</si>
  <si>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</si>
  <si>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</si>
  <si>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</si>
  <si>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</si>
  <si>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</si>
  <si>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</si>
  <si>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</si>
  <si>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</si>
  <si>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</si>
  <si>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</si>
  <si>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</si>
  <si>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</si>
  <si>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</si>
  <si>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</si>
  <si>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</si>
  <si>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</si>
  <si>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</si>
  <si>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</si>
  <si>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</si>
  <si>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</si>
  <si>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</si>
  <si>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</si>
  <si>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</si>
  <si>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</si>
  <si>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</si>
  <si>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</si>
  <si>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</si>
  <si>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</si>
  <si>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</si>
  <si>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</si>
  <si>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</si>
  <si>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</si>
  <si>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</si>
  <si>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</si>
  <si>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</si>
  <si>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</si>
  <si>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</si>
  <si>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</si>
  <si>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</si>
  <si>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</si>
  <si>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</si>
  <si>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</si>
  <si>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</si>
  <si>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</si>
  <si>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</si>
  <si>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</si>
  <si>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</si>
  <si>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</si>
  <si>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</si>
  <si>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</si>
  <si>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</si>
  <si>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</si>
  <si>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</si>
  <si>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</si>
  <si>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</si>
  <si>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</si>
  <si>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</si>
  <si>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</si>
  <si>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</si>
  <si>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</si>
  <si>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</si>
  <si>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</si>
  <si>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</si>
  <si>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</si>
  <si>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</si>
  <si>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</si>
  <si>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</si>
  <si>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</si>
  <si>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</si>
  <si>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</si>
  <si>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</si>
  <si>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</si>
  <si>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</si>
  <si>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</si>
  <si>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</si>
  <si>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</si>
  <si>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</si>
  <si>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</si>
  <si>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</si>
  <si>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</si>
  <si>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</si>
  <si>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</si>
  <si>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</si>
  <si>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</si>
  <si>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</si>
  <si>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</si>
  <si>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</si>
  <si>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</si>
  <si>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</si>
  <si>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</si>
  <si>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</si>
  <si>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</si>
  <si>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</si>
  <si>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</si>
  <si>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</si>
  <si>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</si>
  <si>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</si>
  <si>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</si>
  <si>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</si>
  <si>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</si>
  <si>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</si>
  <si>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</si>
  <si>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</si>
  <si>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</si>
  <si>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</si>
  <si>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</si>
  <si>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</si>
  <si>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</si>
  <si>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</si>
  <si>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</si>
  <si>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</si>
  <si>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</si>
  <si>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</si>
  <si>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</si>
  <si>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</si>
  <si>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</si>
  <si>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</si>
  <si>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</si>
  <si>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</si>
  <si>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</si>
  <si>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</si>
  <si>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</si>
  <si>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</si>
  <si>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</si>
  <si>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</si>
  <si>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</si>
  <si>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</si>
  <si>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</si>
  <si>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</si>
  <si>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</si>
  <si>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</si>
  <si>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</si>
  <si>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</si>
  <si>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</si>
  <si>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</si>
  <si>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</si>
  <si>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</si>
  <si>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</si>
  <si>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</si>
  <si>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</si>
  <si>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</si>
  <si>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</si>
  <si>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</si>
  <si>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</si>
  <si>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</si>
  <si>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</si>
  <si>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</si>
  <si>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</si>
  <si>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</si>
  <si>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</si>
  <si>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</si>
  <si>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</si>
  <si>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</si>
  <si>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</si>
  <si>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</si>
  <si>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</si>
  <si>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</si>
  <si>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</si>
  <si>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</si>
  <si>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</si>
  <si>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</si>
  <si>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</si>
  <si>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</si>
  <si>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</si>
  <si>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</si>
  <si>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</si>
  <si>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</si>
  <si>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</si>
  <si>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</si>
  <si>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</si>
  <si>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</si>
  <si>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</si>
  <si>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</si>
  <si>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</si>
  <si>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</si>
  <si>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</si>
  <si>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</si>
  <si>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</si>
  <si>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</si>
  <si>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</si>
  <si>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</si>
  <si>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</si>
  <si>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</si>
  <si>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</si>
  <si>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</si>
  <si>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</si>
  <si>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</si>
  <si>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</si>
  <si>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</si>
  <si>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</si>
  <si>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</si>
  <si>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</si>
  <si>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</si>
  <si>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</si>
  <si>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</si>
  <si>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</si>
  <si>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</si>
  <si>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</si>
  <si>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</si>
  <si>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</si>
  <si>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</si>
  <si>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</si>
  <si>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</si>
  <si>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</si>
  <si>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</si>
  <si>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</si>
  <si>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</si>
  <si>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</si>
  <si>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</si>
  <si>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</si>
  <si>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</si>
  <si>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</si>
  <si>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</si>
  <si>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</si>
  <si>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</si>
  <si>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</si>
  <si>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</si>
  <si>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</si>
  <si>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</si>
  <si>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</si>
  <si>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</si>
  <si>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</si>
  <si>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</si>
  <si>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</si>
  <si>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</si>
  <si>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</si>
  <si>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</si>
  <si>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</si>
  <si>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</si>
  <si>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</si>
  <si>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</si>
  <si>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</si>
  <si>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</si>
  <si>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</si>
  <si>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</si>
  <si>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</si>
  <si>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</si>
  <si>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</si>
  <si>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</si>
  <si>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</si>
  <si>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</si>
  <si>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</si>
  <si>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</si>
  <si>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</si>
  <si>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</si>
  <si>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</si>
  <si>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</si>
  <si>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</si>
  <si>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</si>
  <si>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</si>
  <si>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</si>
  <si>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</si>
  <si>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</si>
  <si>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</si>
  <si>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</si>
  <si>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</si>
  <si>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</si>
  <si>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</si>
  <si>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</si>
  <si>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</si>
  <si>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</si>
  <si>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</si>
  <si>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</si>
  <si>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</si>
  <si>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</si>
  <si>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</si>
  <si>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</si>
  <si>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</si>
  <si>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</si>
  <si>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</si>
  <si>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</si>
  <si>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</si>
  <si>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</si>
  <si>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</si>
  <si>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</si>
  <si>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</si>
  <si>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</si>
  <si>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</si>
  <si>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</si>
  <si>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</si>
  <si>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</si>
  <si>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</si>
  <si>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</si>
  <si>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</si>
  <si>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</si>
  <si>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</si>
  <si>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</si>
  <si>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</si>
  <si>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</si>
  <si>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</si>
  <si>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</si>
  <si>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</si>
  <si>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</si>
  <si>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</si>
  <si>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</si>
  <si>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</si>
  <si>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</si>
  <si>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</si>
  <si>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</si>
  <si>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</si>
  <si>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</si>
  <si>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</si>
  <si>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</si>
  <si>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</si>
  <si>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</si>
  <si>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</si>
  <si>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</si>
  <si>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</si>
  <si>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</si>
  <si>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</si>
  <si>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</si>
  <si>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</si>
  <si>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</si>
  <si>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</si>
  <si>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</si>
  <si>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</si>
  <si>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</si>
  <si>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</si>
  <si>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</si>
  <si>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</si>
  <si>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</si>
  <si>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</si>
  <si>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</si>
  <si>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</si>
  <si>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</si>
  <si>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</si>
  <si>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</si>
  <si>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</si>
  <si>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</si>
  <si>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</si>
  <si>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</si>
  <si>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</si>
  <si>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</si>
  <si>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</si>
  <si>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</si>
  <si>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</si>
  <si>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</si>
  <si>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</si>
  <si>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</si>
  <si>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</si>
  <si>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</si>
  <si>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</si>
  <si>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</si>
  <si>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</si>
  <si>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</si>
  <si>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</si>
  <si>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</si>
  <si>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</si>
  <si>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</si>
  <si>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</si>
  <si>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</si>
  <si>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</si>
  <si>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</si>
  <si>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</si>
  <si>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</si>
  <si>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</si>
  <si>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</si>
  <si>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</si>
  <si>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</si>
  <si>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</si>
  <si>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</si>
  <si>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</si>
  <si>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</si>
  <si>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</si>
  <si>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</si>
  <si>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</si>
  <si>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</si>
  <si>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</si>
  <si>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</si>
  <si>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</si>
  <si>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</si>
  <si>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</si>
  <si>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</si>
  <si>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</si>
  <si>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</si>
  <si>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</si>
  <si>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</si>
  <si>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</si>
  <si>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</si>
  <si>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</si>
  <si>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</si>
  <si>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</si>
  <si>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</si>
  <si>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</si>
  <si>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</si>
  <si>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</si>
  <si>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</si>
  <si>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</si>
  <si>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</si>
  <si>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</si>
  <si>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</si>
  <si>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</si>
  <si>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</si>
  <si>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</si>
  <si>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</si>
  <si>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</si>
  <si>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</si>
  <si>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</si>
  <si>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</si>
  <si>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</si>
  <si>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</si>
  <si>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</si>
  <si>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</si>
  <si>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</si>
  <si>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</si>
  <si>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</si>
  <si>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</si>
  <si>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</si>
  <si>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</si>
  <si>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</si>
  <si>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</si>
  <si>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</si>
  <si>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</si>
  <si>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</si>
  <si>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</si>
  <si>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</si>
  <si>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</si>
  <si>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</si>
  <si>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</si>
  <si>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</si>
  <si>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</si>
  <si>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</si>
  <si>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</si>
  <si>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</si>
  <si>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</si>
  <si>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</si>
  <si>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</si>
  <si>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</si>
  <si>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</si>
  <si>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</si>
  <si>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</si>
  <si>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</si>
  <si>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</si>
  <si>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</si>
  <si>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</si>
  <si>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</si>
  <si>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</si>
  <si>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</si>
  <si>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</si>
  <si>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</si>
  <si>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</si>
  <si>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</si>
  <si>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</si>
  <si>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</si>
  <si>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</si>
  <si>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</si>
  <si>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</si>
  <si>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</si>
  <si>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</si>
  <si>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</si>
  <si>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</si>
  <si>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</si>
  <si>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</si>
  <si>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</si>
  <si>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</si>
  <si>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</si>
  <si>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</si>
  <si>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</si>
  <si>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</si>
  <si>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</si>
  <si>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</si>
  <si>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</si>
  <si>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</si>
  <si>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</si>
  <si>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</si>
  <si>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</si>
  <si>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</si>
  <si>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</si>
  <si>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</si>
  <si>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</si>
  <si>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</si>
  <si>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</si>
  <si>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</si>
  <si>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</si>
  <si>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</si>
  <si>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</si>
  <si>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</si>
  <si>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</si>
  <si>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</si>
  <si>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</si>
  <si>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</si>
  <si>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</si>
  <si>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</si>
  <si>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</si>
  <si>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</si>
  <si>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</si>
  <si>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</si>
  <si>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</si>
  <si>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</si>
  <si>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</si>
  <si>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</si>
  <si>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</si>
  <si>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</si>
  <si>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</si>
  <si>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</si>
  <si>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</si>
  <si>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</si>
  <si>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Жами</t>
  </si>
  <si>
    <t> 4232200</t>
  </si>
  <si>
    <t xml:space="preserve">Комплект </t>
  </si>
  <si>
    <t xml:space="preserve">Бино учун коммунал хизматлар </t>
  </si>
  <si>
    <t>Конкурс савдо</t>
  </si>
  <si>
    <t xml:space="preserve">Молия вазирлиги ҳузуридаги Қишлоқ хўжалигини давлат томонидан қўллаб-қувватлаш Жамғармаси </t>
  </si>
  <si>
    <t>4252110</t>
  </si>
  <si>
    <t xml:space="preserve"> </t>
  </si>
  <si>
    <t xml:space="preserve">Картриджни сиёхга тўлдириш учун харажат </t>
  </si>
  <si>
    <t>дона</t>
  </si>
  <si>
    <t xml:space="preserve"> 2023 йил II-чоракда  
Иқтисодиёт ва Молия вазирлиги томонидан ўтказилган танловлар (тендерлар) ва амалга оширилган давлат харидлари тўғрисидаги жамлама
Маълумотлар</t>
  </si>
  <si>
    <t xml:space="preserve">2023 йил II-чорак учун
Иқтисодиёт ва молия вазирлигига бюджетдан ажратилган маблағларнинг чегараланган миқдорининг ўз тасарруфидаги бюджет ташкилотлари кесимида тақсимоти тўғрисида </t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</si>
  <si>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ва амалга оширилган давлат харидлари тўғрисидаги
Маълумотлар</t>
    </r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</si>
  <si>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танловлар (тендерлар) ва амалга оширилган давлат харидлари тўғрисидаги
Маълумотлар</t>
    </r>
  </si>
  <si>
    <t xml:space="preserve"> 2023 йил II-чоракда 
Ўзбекистон Республикаси Иқтисодиёт ва молия вазирлиги ҳузуридаги Қишлоқ хўжалигини давлат томонидан қўллаб-қувватлаш Жамғармаси жойлашган бино учун амалга оширилган ҳаражатлар тўғрисидаги
Маълумотлар</t>
  </si>
  <si>
    <t>13</t>
  </si>
  <si>
    <t>14</t>
  </si>
  <si>
    <t>403</t>
  </si>
  <si>
    <t>Кондиционер Immer 24 Tower</t>
  </si>
  <si>
    <t>0502A1</t>
  </si>
  <si>
    <t>Кондиционер и принтер</t>
  </si>
  <si>
    <t>06/16/А1</t>
  </si>
  <si>
    <t>1</t>
  </si>
  <si>
    <t xml:space="preserve">Ўзбекистон Республикаси Товар-ҳомашё биржаси харажатлари  </t>
  </si>
  <si>
    <t xml:space="preserve">Брокерлик хизмати </t>
  </si>
  <si>
    <t>685012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</si>
</sst>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с_ў_м_-;\-* #,##0.00\ _с_ў_м_-;_-* &quot;-&quot;??\ _с_ў_м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9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0" fontId="7" fillId="0" borderId="0" xfId="0" applyFont="1"/>
    <xf numFmtId="3" fontId="6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wrapText="1"/>
    </xf>
    <xf numFmtId="14" fontId="9" fillId="0" borderId="11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wrapText="1"/>
    </xf>
    <xf numFmtId="0" fontId="9" fillId="2" borderId="1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vertical="center" wrapText="1"/>
    </xf>
    <xf numFmtId="14" fontId="9" fillId="2" borderId="11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10" fillId="0" borderId="0" xfId="0" applyFont="1"/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left" vertical="top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top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15"/>
  <sheetViews>
    <sheetView zoomScale="115" zoomScaleNormal="115" zoomScaleSheetLayoutView="10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E14" sqref="E14"/>
    </sheetView>
  </sheetViews>
  <sheetFormatPr defaultColWidth="9.140625" defaultRowHeight="18.75" x14ac:dyDescent="0.3"/>
  <cols>
    <col min="1" max="1" width="6.7109375" style="7" customWidth="1"/>
    <col min="2" max="2" width="54.28515625" style="7" customWidth="1"/>
    <col min="3" max="5" width="20.7109375" style="7" customWidth="1"/>
    <col min="6" max="6" width="32.85546875" style="7" customWidth="1"/>
    <col min="7" max="17" width="15.7109375" style="7" customWidth="1"/>
    <col min="18" max="29" width="9.140625" style="7"/>
    <col min="30" max="16384" width="9.140625" style="10"/>
  </cols>
  <sheetData>
    <row r="1" spans="1:29" ht="57.6" customHeight="1" x14ac:dyDescent="0.3">
      <c r="A1" s="77" t="s">
        <v>1303</v>
      </c>
      <c r="B1" s="77"/>
      <c r="C1" s="77"/>
      <c r="D1" s="77"/>
      <c r="E1" s="77"/>
      <c r="F1" s="77"/>
    </row>
    <row r="2" spans="1:29" x14ac:dyDescent="0.3">
      <c r="A2" s="78" t="s">
        <v>14</v>
      </c>
      <c r="B2" s="78"/>
      <c r="C2" s="78"/>
      <c r="D2" s="78"/>
      <c r="E2" s="78"/>
      <c r="F2" s="78"/>
    </row>
    <row r="3" spans="1:29" x14ac:dyDescent="0.3">
      <c r="F3" s="11" t="s">
        <v>18</v>
      </c>
    </row>
    <row r="4" spans="1:29" ht="32.450000000000003" customHeight="1" x14ac:dyDescent="0.3">
      <c r="A4" s="79" t="s">
        <v>17</v>
      </c>
      <c r="B4" s="79" t="s">
        <v>6</v>
      </c>
      <c r="C4" s="79" t="s">
        <v>0</v>
      </c>
      <c r="D4" s="79"/>
      <c r="E4" s="79"/>
      <c r="F4" s="79"/>
      <c r="G4" s="12"/>
      <c r="H4" s="12"/>
      <c r="I4" s="12"/>
      <c r="J4" s="12"/>
    </row>
    <row r="5" spans="1:29" x14ac:dyDescent="0.3">
      <c r="A5" s="79"/>
      <c r="B5" s="79"/>
      <c r="C5" s="79" t="s">
        <v>5</v>
      </c>
      <c r="D5" s="79" t="s">
        <v>1</v>
      </c>
      <c r="E5" s="79"/>
      <c r="F5" s="79"/>
    </row>
    <row r="6" spans="1:29" ht="112.5" x14ac:dyDescent="0.3">
      <c r="A6" s="79"/>
      <c r="B6" s="79"/>
      <c r="C6" s="79"/>
      <c r="D6" s="8" t="s">
        <v>2</v>
      </c>
      <c r="E6" s="8" t="s">
        <v>3</v>
      </c>
      <c r="F6" s="8" t="s">
        <v>4</v>
      </c>
    </row>
    <row r="7" spans="1:29" ht="27" customHeight="1" x14ac:dyDescent="0.3">
      <c r="A7" s="39">
        <v>1</v>
      </c>
      <c r="B7" s="40" t="s">
        <v>176</v>
      </c>
      <c r="C7" s="50">
        <f>+D7+E7+F7</f>
        <v>43700228</v>
      </c>
      <c r="D7" s="39">
        <f>25281855+6281125</f>
        <v>31562980</v>
      </c>
      <c r="E7" s="39">
        <v>12137248</v>
      </c>
      <c r="F7" s="41"/>
    </row>
    <row r="8" spans="1:29" ht="56.25" x14ac:dyDescent="0.3">
      <c r="A8" s="42">
        <f>+A7+1</f>
        <v>2</v>
      </c>
      <c r="B8" s="43" t="s">
        <v>177</v>
      </c>
      <c r="C8" s="51">
        <f t="shared" ref="C8:C12" si="0">+D8+E8+F8</f>
        <v>1903202</v>
      </c>
      <c r="D8" s="42">
        <f>1276337+318394</f>
        <v>1594731</v>
      </c>
      <c r="E8" s="42">
        <v>308471</v>
      </c>
      <c r="F8" s="44"/>
    </row>
    <row r="9" spans="1:29" ht="37.5" x14ac:dyDescent="0.3">
      <c r="A9" s="42">
        <f t="shared" ref="A9:A12" si="1">+A8+1</f>
        <v>3</v>
      </c>
      <c r="B9" s="43" t="s">
        <v>178</v>
      </c>
      <c r="C9" s="51">
        <f t="shared" si="0"/>
        <v>3592512</v>
      </c>
      <c r="D9" s="42">
        <f>1851769+471743</f>
        <v>2323512</v>
      </c>
      <c r="E9" s="42">
        <v>1269000</v>
      </c>
      <c r="F9" s="44"/>
    </row>
    <row r="10" spans="1:29" ht="56.25" x14ac:dyDescent="0.3">
      <c r="A10" s="42">
        <f t="shared" si="1"/>
        <v>4</v>
      </c>
      <c r="B10" s="43" t="s">
        <v>179</v>
      </c>
      <c r="C10" s="51">
        <f t="shared" si="0"/>
        <v>2874710</v>
      </c>
      <c r="D10" s="42">
        <f>1526566+378768</f>
        <v>1905334</v>
      </c>
      <c r="E10" s="42">
        <f>515376+454000</f>
        <v>969376</v>
      </c>
      <c r="F10" s="44"/>
    </row>
    <row r="11" spans="1:29" ht="37.9" customHeight="1" x14ac:dyDescent="0.3">
      <c r="A11" s="42">
        <f t="shared" si="1"/>
        <v>5</v>
      </c>
      <c r="B11" s="43" t="s">
        <v>180</v>
      </c>
      <c r="C11" s="51">
        <f t="shared" si="0"/>
        <v>1452714</v>
      </c>
      <c r="D11" s="42">
        <f>1082810+268643</f>
        <v>1351453</v>
      </c>
      <c r="E11" s="42">
        <v>101261</v>
      </c>
      <c r="F11" s="44"/>
    </row>
    <row r="12" spans="1:29" ht="35.450000000000003" customHeight="1" x14ac:dyDescent="0.3">
      <c r="A12" s="42">
        <f t="shared" si="1"/>
        <v>6</v>
      </c>
      <c r="B12" s="43" t="s">
        <v>181</v>
      </c>
      <c r="C12" s="51">
        <f t="shared" si="0"/>
        <v>347283</v>
      </c>
      <c r="D12" s="42">
        <f>114037+29225</f>
        <v>143262</v>
      </c>
      <c r="E12" s="42">
        <v>204021</v>
      </c>
      <c r="F12" s="44"/>
    </row>
    <row r="13" spans="1:29" ht="35.450000000000003" customHeight="1" x14ac:dyDescent="0.3">
      <c r="A13" s="45">
        <v>7</v>
      </c>
      <c r="B13" s="48" t="s">
        <v>184</v>
      </c>
      <c r="C13" s="52">
        <v>20452643</v>
      </c>
      <c r="D13" s="45">
        <v>17384746.550000001</v>
      </c>
      <c r="E13" s="45">
        <v>3067896.4499999997</v>
      </c>
      <c r="F13" s="56"/>
    </row>
    <row r="14" spans="1:29" ht="74.25" customHeight="1" x14ac:dyDescent="0.3">
      <c r="A14" s="45">
        <v>8</v>
      </c>
      <c r="B14" s="48" t="s">
        <v>1297</v>
      </c>
      <c r="C14" s="52">
        <f>D14+E14</f>
        <v>6602615</v>
      </c>
      <c r="D14" s="60">
        <v>2614253</v>
      </c>
      <c r="E14" s="45">
        <v>3988362</v>
      </c>
      <c r="F14" s="46"/>
    </row>
    <row r="15" spans="1:29" s="38" customFormat="1" ht="23.45" customHeight="1" x14ac:dyDescent="0.3">
      <c r="A15" s="75" t="s">
        <v>1292</v>
      </c>
      <c r="B15" s="76"/>
      <c r="C15" s="36">
        <f>SUM(C7:C14)</f>
        <v>80925907</v>
      </c>
      <c r="D15" s="36">
        <f>SUM(D7:D14)</f>
        <v>58880271.549999997</v>
      </c>
      <c r="E15" s="36">
        <f>SUM(E7:E14)</f>
        <v>22045635.449999999</v>
      </c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</sheetData>
  <mergeCells count="8">
    <mergeCell ref="A15:B15"/>
    <mergeCell ref="A1:F1"/>
    <mergeCell ref="A2:F2"/>
    <mergeCell ref="A4:A6"/>
    <mergeCell ref="B4:B6"/>
    <mergeCell ref="C4:F4"/>
    <mergeCell ref="C5:C6"/>
    <mergeCell ref="D5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O9"/>
  <sheetViews>
    <sheetView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9" sqref="D9"/>
    </sheetView>
  </sheetViews>
  <sheetFormatPr defaultColWidth="9.140625" defaultRowHeight="15.75" x14ac:dyDescent="0.25"/>
  <cols>
    <col min="1" max="1" width="8.7109375" style="2" customWidth="1"/>
    <col min="2" max="2" width="13.140625" style="5" customWidth="1"/>
    <col min="3" max="4" width="20.5703125" style="5" customWidth="1"/>
    <col min="5" max="5" width="61.85546875" style="5" customWidth="1"/>
    <col min="6" max="6" width="33.2851562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2" spans="1:15" ht="54.6" customHeight="1" x14ac:dyDescent="0.25">
      <c r="A2" s="80" t="s">
        <v>1302</v>
      </c>
      <c r="B2" s="80"/>
      <c r="C2" s="80"/>
      <c r="D2" s="80"/>
      <c r="E2" s="80"/>
      <c r="F2" s="80"/>
      <c r="G2" s="1"/>
      <c r="H2" s="1"/>
      <c r="I2" s="1"/>
      <c r="J2" s="1"/>
    </row>
    <row r="3" spans="1:15" ht="17.45" customHeight="1" x14ac:dyDescent="0.25">
      <c r="F3" s="18" t="s">
        <v>182</v>
      </c>
    </row>
    <row r="4" spans="1:15" ht="29.25" customHeight="1" x14ac:dyDescent="0.25">
      <c r="A4" s="81" t="s">
        <v>17</v>
      </c>
      <c r="B4" s="81" t="s">
        <v>19</v>
      </c>
      <c r="C4" s="83" t="s">
        <v>20</v>
      </c>
      <c r="D4" s="83"/>
      <c r="E4" s="83"/>
      <c r="F4" s="81" t="s">
        <v>16</v>
      </c>
      <c r="K4" s="4"/>
    </row>
    <row r="5" spans="1:15" ht="35.25" customHeight="1" x14ac:dyDescent="0.25">
      <c r="A5" s="82"/>
      <c r="B5" s="82"/>
      <c r="C5" s="47" t="s">
        <v>21</v>
      </c>
      <c r="D5" s="47" t="s">
        <v>22</v>
      </c>
      <c r="E5" s="47" t="s">
        <v>23</v>
      </c>
      <c r="F5" s="82"/>
      <c r="G5" s="5"/>
      <c r="H5" s="5"/>
      <c r="I5" s="5"/>
      <c r="J5" s="5"/>
      <c r="K5" s="4"/>
      <c r="L5" s="5"/>
      <c r="M5" s="5"/>
      <c r="N5" s="5"/>
      <c r="O5" s="5"/>
    </row>
    <row r="6" spans="1:15" x14ac:dyDescent="0.25">
      <c r="A6" s="84">
        <v>1</v>
      </c>
      <c r="B6" s="87" t="s">
        <v>29</v>
      </c>
      <c r="C6" s="54">
        <v>4</v>
      </c>
      <c r="D6" s="54">
        <v>59726.7</v>
      </c>
      <c r="E6" s="54" t="s">
        <v>24</v>
      </c>
      <c r="F6" s="54" t="s">
        <v>27</v>
      </c>
    </row>
    <row r="7" spans="1:15" x14ac:dyDescent="0.25">
      <c r="A7" s="85"/>
      <c r="B7" s="88"/>
      <c r="C7" s="55">
        <v>1</v>
      </c>
      <c r="D7" s="55">
        <v>9159</v>
      </c>
      <c r="E7" s="55" t="s">
        <v>25</v>
      </c>
      <c r="F7" s="55" t="s">
        <v>27</v>
      </c>
    </row>
    <row r="8" spans="1:15" x14ac:dyDescent="0.25">
      <c r="A8" s="86"/>
      <c r="B8" s="89"/>
      <c r="C8" s="49">
        <v>3</v>
      </c>
      <c r="D8" s="49">
        <v>3919476</v>
      </c>
      <c r="E8" s="49" t="s">
        <v>26</v>
      </c>
      <c r="F8" s="49" t="s">
        <v>27</v>
      </c>
    </row>
    <row r="9" spans="1:15" x14ac:dyDescent="0.25">
      <c r="A9" s="73"/>
      <c r="B9" s="73"/>
      <c r="C9" s="73"/>
      <c r="D9" s="74">
        <f>SUM(D6:D8)</f>
        <v>3988361.7</v>
      </c>
      <c r="E9" s="73"/>
      <c r="F9" s="73"/>
    </row>
  </sheetData>
  <mergeCells count="7">
    <mergeCell ref="A2:F2"/>
    <mergeCell ref="A4:A5"/>
    <mergeCell ref="B4:B5"/>
    <mergeCell ref="C4:E4"/>
    <mergeCell ref="A6:A8"/>
    <mergeCell ref="B6:B8"/>
    <mergeCell ref="F4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O7"/>
  <sheetViews>
    <sheetView zoomScale="115" zoomScaleNormal="115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K8" sqref="K8"/>
    </sheetView>
  </sheetViews>
  <sheetFormatPr defaultColWidth="9.140625" defaultRowHeight="18.75" x14ac:dyDescent="0.25"/>
  <cols>
    <col min="1" max="1" width="5.140625" style="9" customWidth="1"/>
    <col min="2" max="2" width="11" style="16" customWidth="1"/>
    <col min="3" max="3" width="15.5703125" style="16" customWidth="1"/>
    <col min="4" max="4" width="27.7109375" style="9" customWidth="1"/>
    <col min="5" max="5" width="25.140625" style="16" customWidth="1"/>
    <col min="6" max="6" width="19.85546875" style="16" customWidth="1"/>
    <col min="7" max="7" width="19.28515625" style="16" customWidth="1"/>
    <col min="8" max="8" width="17.140625" style="16" customWidth="1"/>
    <col min="9" max="9" width="15" style="16" customWidth="1"/>
    <col min="10" max="10" width="17" style="16" customWidth="1"/>
    <col min="11" max="11" width="18.5703125" style="16" customWidth="1"/>
    <col min="12" max="12" width="16.7109375" style="9" customWidth="1"/>
    <col min="13" max="15" width="15.7109375" style="9" customWidth="1"/>
    <col min="16" max="19" width="18.7109375" style="9" customWidth="1"/>
    <col min="20" max="25" width="15.7109375" style="9" customWidth="1"/>
    <col min="26" max="16384" width="9.140625" style="9"/>
  </cols>
  <sheetData>
    <row r="1" spans="1:15" ht="96.75" customHeight="1" x14ac:dyDescent="0.25">
      <c r="A1" s="77" t="s">
        <v>1304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4"/>
      <c r="M1" s="14"/>
      <c r="N1" s="14"/>
      <c r="O1" s="14"/>
    </row>
    <row r="2" spans="1:15" x14ac:dyDescent="0.25">
      <c r="K2" s="18" t="s">
        <v>183</v>
      </c>
    </row>
    <row r="3" spans="1:15" ht="168.75" x14ac:dyDescent="0.25">
      <c r="A3" s="13" t="s">
        <v>17</v>
      </c>
      <c r="B3" s="13" t="s">
        <v>19</v>
      </c>
      <c r="C3" s="13" t="s">
        <v>7</v>
      </c>
      <c r="D3" s="13" t="s">
        <v>8</v>
      </c>
      <c r="E3" s="13" t="s">
        <v>16</v>
      </c>
      <c r="F3" s="13" t="s">
        <v>12</v>
      </c>
      <c r="G3" s="13" t="s">
        <v>13</v>
      </c>
      <c r="H3" s="13" t="s">
        <v>9</v>
      </c>
      <c r="I3" s="13" t="s">
        <v>10</v>
      </c>
      <c r="J3" s="13" t="s">
        <v>11</v>
      </c>
      <c r="K3" s="13" t="s">
        <v>15</v>
      </c>
    </row>
    <row r="4" spans="1:15" ht="36" customHeight="1" x14ac:dyDescent="0.25">
      <c r="A4" s="61">
        <v>1</v>
      </c>
      <c r="B4" s="61" t="s">
        <v>29</v>
      </c>
      <c r="C4" s="62">
        <v>4354990</v>
      </c>
      <c r="D4" s="67" t="s">
        <v>1310</v>
      </c>
      <c r="E4" s="58" t="s">
        <v>32</v>
      </c>
      <c r="F4" s="61" t="s">
        <v>1296</v>
      </c>
      <c r="G4" s="68" t="s">
        <v>1311</v>
      </c>
      <c r="H4" s="68" t="s">
        <v>1301</v>
      </c>
      <c r="I4" s="68">
        <v>1</v>
      </c>
      <c r="J4" s="68">
        <v>15900024</v>
      </c>
      <c r="K4" s="69">
        <f>I4*J4</f>
        <v>15900024</v>
      </c>
    </row>
    <row r="5" spans="1:15" ht="37.5" x14ac:dyDescent="0.25">
      <c r="A5" s="61">
        <v>2</v>
      </c>
      <c r="B5" s="61" t="s">
        <v>29</v>
      </c>
      <c r="C5" s="61">
        <v>4354990</v>
      </c>
      <c r="D5" s="15" t="s">
        <v>1312</v>
      </c>
      <c r="E5" s="61" t="s">
        <v>32</v>
      </c>
      <c r="F5" s="61" t="s">
        <v>1296</v>
      </c>
      <c r="G5" s="61" t="s">
        <v>1313</v>
      </c>
      <c r="H5" s="61" t="s">
        <v>1301</v>
      </c>
      <c r="I5" s="61">
        <v>2</v>
      </c>
      <c r="J5" s="61">
        <v>12774720</v>
      </c>
      <c r="K5" s="61">
        <f>I5*J5</f>
        <v>25549440</v>
      </c>
    </row>
    <row r="6" spans="1:15" ht="37.5" x14ac:dyDescent="0.25">
      <c r="A6" s="61">
        <v>3</v>
      </c>
      <c r="B6" s="61" t="s">
        <v>29</v>
      </c>
      <c r="C6" s="61">
        <v>4354990</v>
      </c>
      <c r="D6" s="15" t="s">
        <v>1312</v>
      </c>
      <c r="E6" s="61" t="s">
        <v>32</v>
      </c>
      <c r="F6" s="61" t="s">
        <v>1296</v>
      </c>
      <c r="G6" s="61" t="s">
        <v>1313</v>
      </c>
      <c r="H6" s="61" t="s">
        <v>1301</v>
      </c>
      <c r="I6" s="61">
        <v>1</v>
      </c>
      <c r="J6" s="61">
        <v>18277280</v>
      </c>
      <c r="K6" s="61">
        <f>I6*J6</f>
        <v>18277280</v>
      </c>
    </row>
    <row r="7" spans="1:15" x14ac:dyDescent="0.25">
      <c r="A7" s="15"/>
      <c r="B7" s="61"/>
      <c r="C7" s="61"/>
      <c r="D7" s="15"/>
      <c r="E7" s="61"/>
      <c r="F7" s="61"/>
      <c r="G7" s="61"/>
      <c r="H7" s="61"/>
      <c r="I7" s="61"/>
      <c r="J7" s="61"/>
      <c r="K7" s="61">
        <f>SUM(K4:K6)</f>
        <v>59726744</v>
      </c>
    </row>
  </sheetData>
  <autoFilter ref="A3:Y3"/>
  <mergeCells count="1">
    <mergeCell ref="A1:K1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  <pageSetUpPr fitToPage="1"/>
  </sheetPr>
  <dimension ref="A2:P6"/>
  <sheetViews>
    <sheetView tabSelected="1"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7" sqref="K7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30.28515625" style="7" customWidth="1"/>
    <col min="5" max="5" width="24.85546875" style="17" customWidth="1"/>
    <col min="6" max="6" width="19.85546875" style="17" customWidth="1"/>
    <col min="7" max="7" width="15.7109375" style="17" customWidth="1"/>
    <col min="8" max="8" width="17.85546875" style="17" customWidth="1"/>
    <col min="9" max="9" width="15.7109375" style="17" customWidth="1"/>
    <col min="10" max="10" width="18.140625" style="17" customWidth="1"/>
    <col min="11" max="11" width="19.8554687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102" customHeight="1" x14ac:dyDescent="0.25">
      <c r="A2" s="77" t="s">
        <v>1305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K3" s="18" t="s">
        <v>183</v>
      </c>
    </row>
    <row r="4" spans="1:16" ht="150" x14ac:dyDescent="0.25">
      <c r="A4" s="8" t="s">
        <v>17</v>
      </c>
      <c r="B4" s="13" t="s">
        <v>19</v>
      </c>
      <c r="C4" s="13" t="s">
        <v>7</v>
      </c>
      <c r="D4" s="13" t="s">
        <v>8</v>
      </c>
      <c r="E4" s="13" t="s">
        <v>16</v>
      </c>
      <c r="F4" s="13" t="s">
        <v>12</v>
      </c>
      <c r="G4" s="13" t="s">
        <v>13</v>
      </c>
      <c r="H4" s="13" t="s">
        <v>9</v>
      </c>
      <c r="I4" s="13" t="s">
        <v>10</v>
      </c>
      <c r="J4" s="13" t="s">
        <v>11</v>
      </c>
      <c r="K4" s="13" t="s">
        <v>15</v>
      </c>
      <c r="P4" s="9"/>
    </row>
    <row r="5" spans="1:16" ht="37.5" x14ac:dyDescent="0.25">
      <c r="A5" s="64">
        <v>1</v>
      </c>
      <c r="B5" s="64" t="s">
        <v>29</v>
      </c>
      <c r="C5" s="65" t="s">
        <v>1298</v>
      </c>
      <c r="D5" s="66" t="s">
        <v>175</v>
      </c>
      <c r="E5" s="58" t="s">
        <v>32</v>
      </c>
      <c r="F5" s="61" t="s">
        <v>1296</v>
      </c>
      <c r="G5" s="57" t="s">
        <v>1309</v>
      </c>
      <c r="H5" s="58" t="s">
        <v>1294</v>
      </c>
      <c r="I5" s="58">
        <v>1</v>
      </c>
      <c r="J5" s="58">
        <v>9159000</v>
      </c>
      <c r="K5" s="58">
        <f t="shared" ref="K5" si="0">J5*I5</f>
        <v>9159000</v>
      </c>
    </row>
    <row r="6" spans="1:16" x14ac:dyDescent="0.25">
      <c r="A6" s="71"/>
      <c r="B6" s="72"/>
      <c r="C6" s="72"/>
      <c r="D6" s="71"/>
      <c r="E6" s="72"/>
      <c r="F6" s="72"/>
      <c r="G6" s="72"/>
      <c r="H6" s="72"/>
      <c r="I6" s="72"/>
      <c r="J6" s="72"/>
      <c r="K6" s="72">
        <f>SUM(K5)</f>
        <v>9159000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10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10" sqref="J10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44.85546875" style="7" customWidth="1"/>
    <col min="5" max="5" width="24.85546875" style="17" customWidth="1"/>
    <col min="6" max="6" width="19.85546875" style="17" customWidth="1"/>
    <col min="7" max="7" width="18.5703125" style="17" customWidth="1"/>
    <col min="8" max="8" width="17.85546875" style="17" customWidth="1"/>
    <col min="9" max="9" width="16.85546875" style="17" customWidth="1"/>
    <col min="10" max="10" width="18.140625" style="17" customWidth="1"/>
    <col min="11" max="11" width="22.14062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79.5" customHeight="1" x14ac:dyDescent="0.25">
      <c r="A2" s="77" t="s">
        <v>1306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A3" s="7" t="s">
        <v>1299</v>
      </c>
      <c r="K3" s="18" t="s">
        <v>183</v>
      </c>
    </row>
    <row r="4" spans="1:16" ht="163.5" customHeight="1" x14ac:dyDescent="0.25">
      <c r="A4" s="19" t="s">
        <v>17</v>
      </c>
      <c r="B4" s="19" t="s">
        <v>19</v>
      </c>
      <c r="C4" s="19" t="s">
        <v>7</v>
      </c>
      <c r="D4" s="19" t="s">
        <v>8</v>
      </c>
      <c r="E4" s="19" t="s">
        <v>16</v>
      </c>
      <c r="F4" s="19" t="s">
        <v>12</v>
      </c>
      <c r="G4" s="19" t="s">
        <v>13</v>
      </c>
      <c r="H4" s="19" t="s">
        <v>9</v>
      </c>
      <c r="I4" s="19" t="s">
        <v>10</v>
      </c>
      <c r="J4" s="19" t="s">
        <v>11</v>
      </c>
      <c r="K4" s="19" t="s">
        <v>15</v>
      </c>
      <c r="P4" s="9"/>
    </row>
    <row r="5" spans="1:16" ht="59.25" customHeight="1" x14ac:dyDescent="0.25">
      <c r="A5" s="61">
        <v>1</v>
      </c>
      <c r="B5" s="61" t="s">
        <v>29</v>
      </c>
      <c r="C5" s="20" t="s">
        <v>1293</v>
      </c>
      <c r="D5" s="15" t="s">
        <v>1295</v>
      </c>
      <c r="E5" s="61" t="s">
        <v>32</v>
      </c>
      <c r="F5" s="61" t="s">
        <v>185</v>
      </c>
      <c r="G5" s="61">
        <v>11</v>
      </c>
      <c r="H5" s="61" t="s">
        <v>194</v>
      </c>
      <c r="I5" s="61">
        <v>1</v>
      </c>
      <c r="J5" s="61">
        <v>20231767</v>
      </c>
      <c r="K5" s="61">
        <v>64966145</v>
      </c>
      <c r="P5" s="9"/>
    </row>
    <row r="6" spans="1:16" ht="59.25" customHeight="1" x14ac:dyDescent="0.25">
      <c r="A6" s="63">
        <v>2</v>
      </c>
      <c r="B6" s="61" t="s">
        <v>29</v>
      </c>
      <c r="C6" s="57" t="s">
        <v>1298</v>
      </c>
      <c r="D6" s="59" t="s">
        <v>1300</v>
      </c>
      <c r="E6" s="58" t="s">
        <v>32</v>
      </c>
      <c r="F6" s="61" t="s">
        <v>1296</v>
      </c>
      <c r="G6" s="57" t="s">
        <v>1307</v>
      </c>
      <c r="H6" s="58" t="s">
        <v>1294</v>
      </c>
      <c r="I6" s="58">
        <v>1</v>
      </c>
      <c r="J6" s="58">
        <v>436800</v>
      </c>
      <c r="K6" s="58">
        <f t="shared" ref="K6" si="0">J6*I6</f>
        <v>436800</v>
      </c>
      <c r="P6" s="9"/>
    </row>
    <row r="7" spans="1:16" ht="47.25" customHeight="1" x14ac:dyDescent="0.25">
      <c r="A7" s="63">
        <v>3</v>
      </c>
      <c r="B7" s="61" t="s">
        <v>29</v>
      </c>
      <c r="C7" s="57" t="s">
        <v>1298</v>
      </c>
      <c r="D7" s="59" t="s">
        <v>1300</v>
      </c>
      <c r="E7" s="58" t="s">
        <v>32</v>
      </c>
      <c r="F7" s="61" t="s">
        <v>1296</v>
      </c>
      <c r="G7" s="57" t="s">
        <v>1308</v>
      </c>
      <c r="H7" s="58" t="s">
        <v>1294</v>
      </c>
      <c r="I7" s="58">
        <v>1</v>
      </c>
      <c r="J7" s="58">
        <v>806400</v>
      </c>
      <c r="K7" s="58">
        <f t="shared" ref="K7:K9" si="1">J7*I7</f>
        <v>806400</v>
      </c>
      <c r="P7" s="9"/>
    </row>
    <row r="8" spans="1:16" ht="47.25" customHeight="1" x14ac:dyDescent="0.25">
      <c r="A8" s="70">
        <v>4</v>
      </c>
      <c r="B8" s="61" t="s">
        <v>29</v>
      </c>
      <c r="C8" s="57"/>
      <c r="D8" s="59" t="s">
        <v>1315</v>
      </c>
      <c r="E8" s="58" t="s">
        <v>32</v>
      </c>
      <c r="F8" s="61" t="s">
        <v>1296</v>
      </c>
      <c r="G8" s="57" t="s">
        <v>1317</v>
      </c>
      <c r="H8" s="61" t="s">
        <v>194</v>
      </c>
      <c r="I8" s="58">
        <v>1</v>
      </c>
      <c r="J8" s="58">
        <v>3086810533</v>
      </c>
      <c r="K8" s="58">
        <f t="shared" si="1"/>
        <v>3086810533</v>
      </c>
      <c r="P8" s="9"/>
    </row>
    <row r="9" spans="1:16" ht="47.25" customHeight="1" x14ac:dyDescent="0.25">
      <c r="A9" s="70">
        <v>5</v>
      </c>
      <c r="B9" s="61" t="s">
        <v>29</v>
      </c>
      <c r="C9" s="57"/>
      <c r="D9" s="59" t="s">
        <v>1316</v>
      </c>
      <c r="E9" s="58" t="s">
        <v>32</v>
      </c>
      <c r="F9" s="61" t="s">
        <v>1296</v>
      </c>
      <c r="G9" s="57" t="s">
        <v>1314</v>
      </c>
      <c r="H9" s="61" t="s">
        <v>194</v>
      </c>
      <c r="I9" s="58">
        <v>1</v>
      </c>
      <c r="J9" s="58">
        <v>766456991</v>
      </c>
      <c r="K9" s="58">
        <f t="shared" si="1"/>
        <v>766456991</v>
      </c>
      <c r="P9" s="9"/>
    </row>
    <row r="10" spans="1:16" x14ac:dyDescent="0.25">
      <c r="A10" s="53"/>
      <c r="B10" s="53"/>
      <c r="C10" s="20"/>
      <c r="D10" s="15"/>
      <c r="E10" s="53"/>
      <c r="F10" s="53"/>
      <c r="G10" s="53"/>
      <c r="H10" s="53"/>
      <c r="I10" s="53"/>
      <c r="J10" s="53"/>
      <c r="K10" s="53">
        <f>SUM(K5:K9)</f>
        <v>3919476869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3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  <col min="258" max="258" width="29.5703125" customWidth="1"/>
    <col min="259" max="259" width="29.140625" bestFit="1" customWidth="1"/>
    <col min="260" max="260" width="19" bestFit="1" customWidth="1"/>
    <col min="261" max="261" width="17.140625" customWidth="1"/>
    <col min="262" max="262" width="10.5703125" bestFit="1" customWidth="1"/>
    <col min="263" max="263" width="20.5703125" bestFit="1" customWidth="1"/>
    <col min="264" max="264" width="36.5703125" bestFit="1" customWidth="1"/>
    <col min="265" max="265" width="31.5703125" bestFit="1" customWidth="1"/>
    <col min="266" max="266" width="9.5703125" bestFit="1" customWidth="1"/>
    <col min="267" max="267" width="15.140625" customWidth="1"/>
    <col min="268" max="268" width="10.7109375" bestFit="1" customWidth="1"/>
    <col min="269" max="269" width="10.5703125" bestFit="1" customWidth="1"/>
    <col min="270" max="270" width="10.7109375" bestFit="1" customWidth="1"/>
    <col min="271" max="272" width="18.140625" bestFit="1" customWidth="1"/>
    <col min="273" max="273" width="16" bestFit="1" customWidth="1"/>
    <col min="274" max="274" width="8.5703125" customWidth="1"/>
    <col min="275" max="275" width="10.5703125" bestFit="1" customWidth="1"/>
    <col min="276" max="276" width="9.5703125" bestFit="1" customWidth="1"/>
    <col min="277" max="277" width="36.5703125" bestFit="1" customWidth="1"/>
    <col min="278" max="278" width="10.85546875" bestFit="1" customWidth="1"/>
    <col min="279" max="279" width="9.7109375" bestFit="1" customWidth="1"/>
    <col min="280" max="280" width="6.5703125" customWidth="1"/>
    <col min="281" max="281" width="22" bestFit="1" customWidth="1"/>
    <col min="282" max="282" width="36.5703125" bestFit="1" customWidth="1"/>
    <col min="283" max="283" width="32.140625" bestFit="1" customWidth="1"/>
    <col min="284" max="284" width="19.42578125" bestFit="1" customWidth="1"/>
    <col min="285" max="285" width="21" bestFit="1" customWidth="1"/>
    <col min="286" max="286" width="10.28515625" bestFit="1" customWidth="1"/>
    <col min="514" max="514" width="29.5703125" customWidth="1"/>
    <col min="515" max="515" width="29.140625" bestFit="1" customWidth="1"/>
    <col min="516" max="516" width="19" bestFit="1" customWidth="1"/>
    <col min="517" max="517" width="17.140625" customWidth="1"/>
    <col min="518" max="518" width="10.5703125" bestFit="1" customWidth="1"/>
    <col min="519" max="519" width="20.5703125" bestFit="1" customWidth="1"/>
    <col min="520" max="520" width="36.5703125" bestFit="1" customWidth="1"/>
    <col min="521" max="521" width="31.5703125" bestFit="1" customWidth="1"/>
    <col min="522" max="522" width="9.5703125" bestFit="1" customWidth="1"/>
    <col min="523" max="523" width="15.140625" customWidth="1"/>
    <col min="524" max="524" width="10.7109375" bestFit="1" customWidth="1"/>
    <col min="525" max="525" width="10.5703125" bestFit="1" customWidth="1"/>
    <col min="526" max="526" width="10.7109375" bestFit="1" customWidth="1"/>
    <col min="527" max="528" width="18.140625" bestFit="1" customWidth="1"/>
    <col min="529" max="529" width="16" bestFit="1" customWidth="1"/>
    <col min="530" max="530" width="8.5703125" customWidth="1"/>
    <col min="531" max="531" width="10.5703125" bestFit="1" customWidth="1"/>
    <col min="532" max="532" width="9.5703125" bestFit="1" customWidth="1"/>
    <col min="533" max="533" width="36.5703125" bestFit="1" customWidth="1"/>
    <col min="534" max="534" width="10.85546875" bestFit="1" customWidth="1"/>
    <col min="535" max="535" width="9.7109375" bestFit="1" customWidth="1"/>
    <col min="536" max="536" width="6.5703125" customWidth="1"/>
    <col min="537" max="537" width="22" bestFit="1" customWidth="1"/>
    <col min="538" max="538" width="36.5703125" bestFit="1" customWidth="1"/>
    <col min="539" max="539" width="32.140625" bestFit="1" customWidth="1"/>
    <col min="540" max="540" width="19.42578125" bestFit="1" customWidth="1"/>
    <col min="541" max="541" width="21" bestFit="1" customWidth="1"/>
    <col min="542" max="542" width="10.28515625" bestFit="1" customWidth="1"/>
    <col min="770" max="770" width="29.5703125" customWidth="1"/>
    <col min="771" max="771" width="29.140625" bestFit="1" customWidth="1"/>
    <col min="772" max="772" width="19" bestFit="1" customWidth="1"/>
    <col min="773" max="773" width="17.140625" customWidth="1"/>
    <col min="774" max="774" width="10.5703125" bestFit="1" customWidth="1"/>
    <col min="775" max="775" width="20.5703125" bestFit="1" customWidth="1"/>
    <col min="776" max="776" width="36.5703125" bestFit="1" customWidth="1"/>
    <col min="777" max="777" width="31.5703125" bestFit="1" customWidth="1"/>
    <col min="778" max="778" width="9.5703125" bestFit="1" customWidth="1"/>
    <col min="779" max="779" width="15.140625" customWidth="1"/>
    <col min="780" max="780" width="10.7109375" bestFit="1" customWidth="1"/>
    <col min="781" max="781" width="10.5703125" bestFit="1" customWidth="1"/>
    <col min="782" max="782" width="10.7109375" bestFit="1" customWidth="1"/>
    <col min="783" max="784" width="18.140625" bestFit="1" customWidth="1"/>
    <col min="785" max="785" width="16" bestFit="1" customWidth="1"/>
    <col min="786" max="786" width="8.5703125" customWidth="1"/>
    <col min="787" max="787" width="10.5703125" bestFit="1" customWidth="1"/>
    <col min="788" max="788" width="9.5703125" bestFit="1" customWidth="1"/>
    <col min="789" max="789" width="36.5703125" bestFit="1" customWidth="1"/>
    <col min="790" max="790" width="10.85546875" bestFit="1" customWidth="1"/>
    <col min="791" max="791" width="9.7109375" bestFit="1" customWidth="1"/>
    <col min="792" max="792" width="6.5703125" customWidth="1"/>
    <col min="793" max="793" width="22" bestFit="1" customWidth="1"/>
    <col min="794" max="794" width="36.5703125" bestFit="1" customWidth="1"/>
    <col min="795" max="795" width="32.140625" bestFit="1" customWidth="1"/>
    <col min="796" max="796" width="19.42578125" bestFit="1" customWidth="1"/>
    <col min="797" max="797" width="21" bestFit="1" customWidth="1"/>
    <col min="798" max="798" width="10.28515625" bestFit="1" customWidth="1"/>
    <col min="1026" max="1026" width="29.5703125" customWidth="1"/>
    <col min="1027" max="1027" width="29.140625" bestFit="1" customWidth="1"/>
    <col min="1028" max="1028" width="19" bestFit="1" customWidth="1"/>
    <col min="1029" max="1029" width="17.140625" customWidth="1"/>
    <col min="1030" max="1030" width="10.5703125" bestFit="1" customWidth="1"/>
    <col min="1031" max="1031" width="20.5703125" bestFit="1" customWidth="1"/>
    <col min="1032" max="1032" width="36.5703125" bestFit="1" customWidth="1"/>
    <col min="1033" max="1033" width="31.5703125" bestFit="1" customWidth="1"/>
    <col min="1034" max="1034" width="9.5703125" bestFit="1" customWidth="1"/>
    <col min="1035" max="1035" width="15.140625" customWidth="1"/>
    <col min="1036" max="1036" width="10.7109375" bestFit="1" customWidth="1"/>
    <col min="1037" max="1037" width="10.5703125" bestFit="1" customWidth="1"/>
    <col min="1038" max="1038" width="10.7109375" bestFit="1" customWidth="1"/>
    <col min="1039" max="1040" width="18.140625" bestFit="1" customWidth="1"/>
    <col min="1041" max="1041" width="16" bestFit="1" customWidth="1"/>
    <col min="1042" max="1042" width="8.5703125" customWidth="1"/>
    <col min="1043" max="1043" width="10.5703125" bestFit="1" customWidth="1"/>
    <col min="1044" max="1044" width="9.5703125" bestFit="1" customWidth="1"/>
    <col min="1045" max="1045" width="36.5703125" bestFit="1" customWidth="1"/>
    <col min="1046" max="1046" width="10.85546875" bestFit="1" customWidth="1"/>
    <col min="1047" max="1047" width="9.7109375" bestFit="1" customWidth="1"/>
    <col min="1048" max="1048" width="6.5703125" customWidth="1"/>
    <col min="1049" max="1049" width="22" bestFit="1" customWidth="1"/>
    <col min="1050" max="1050" width="36.5703125" bestFit="1" customWidth="1"/>
    <col min="1051" max="1051" width="32.140625" bestFit="1" customWidth="1"/>
    <col min="1052" max="1052" width="19.42578125" bestFit="1" customWidth="1"/>
    <col min="1053" max="1053" width="21" bestFit="1" customWidth="1"/>
    <col min="1054" max="1054" width="10.28515625" bestFit="1" customWidth="1"/>
    <col min="1282" max="1282" width="29.5703125" customWidth="1"/>
    <col min="1283" max="1283" width="29.140625" bestFit="1" customWidth="1"/>
    <col min="1284" max="1284" width="19" bestFit="1" customWidth="1"/>
    <col min="1285" max="1285" width="17.140625" customWidth="1"/>
    <col min="1286" max="1286" width="10.5703125" bestFit="1" customWidth="1"/>
    <col min="1287" max="1287" width="20.5703125" bestFit="1" customWidth="1"/>
    <col min="1288" max="1288" width="36.5703125" bestFit="1" customWidth="1"/>
    <col min="1289" max="1289" width="31.5703125" bestFit="1" customWidth="1"/>
    <col min="1290" max="1290" width="9.5703125" bestFit="1" customWidth="1"/>
    <col min="1291" max="1291" width="15.140625" customWidth="1"/>
    <col min="1292" max="1292" width="10.7109375" bestFit="1" customWidth="1"/>
    <col min="1293" max="1293" width="10.5703125" bestFit="1" customWidth="1"/>
    <col min="1294" max="1294" width="10.7109375" bestFit="1" customWidth="1"/>
    <col min="1295" max="1296" width="18.140625" bestFit="1" customWidth="1"/>
    <col min="1297" max="1297" width="16" bestFit="1" customWidth="1"/>
    <col min="1298" max="1298" width="8.5703125" customWidth="1"/>
    <col min="1299" max="1299" width="10.5703125" bestFit="1" customWidth="1"/>
    <col min="1300" max="1300" width="9.5703125" bestFit="1" customWidth="1"/>
    <col min="1301" max="1301" width="36.5703125" bestFit="1" customWidth="1"/>
    <col min="1302" max="1302" width="10.85546875" bestFit="1" customWidth="1"/>
    <col min="1303" max="1303" width="9.7109375" bestFit="1" customWidth="1"/>
    <col min="1304" max="1304" width="6.5703125" customWidth="1"/>
    <col min="1305" max="1305" width="22" bestFit="1" customWidth="1"/>
    <col min="1306" max="1306" width="36.5703125" bestFit="1" customWidth="1"/>
    <col min="1307" max="1307" width="32.140625" bestFit="1" customWidth="1"/>
    <col min="1308" max="1308" width="19.42578125" bestFit="1" customWidth="1"/>
    <col min="1309" max="1309" width="21" bestFit="1" customWidth="1"/>
    <col min="1310" max="1310" width="10.28515625" bestFit="1" customWidth="1"/>
    <col min="1538" max="1538" width="29.5703125" customWidth="1"/>
    <col min="1539" max="1539" width="29.140625" bestFit="1" customWidth="1"/>
    <col min="1540" max="1540" width="19" bestFit="1" customWidth="1"/>
    <col min="1541" max="1541" width="17.140625" customWidth="1"/>
    <col min="1542" max="1542" width="10.5703125" bestFit="1" customWidth="1"/>
    <col min="1543" max="1543" width="20.5703125" bestFit="1" customWidth="1"/>
    <col min="1544" max="1544" width="36.5703125" bestFit="1" customWidth="1"/>
    <col min="1545" max="1545" width="31.5703125" bestFit="1" customWidth="1"/>
    <col min="1546" max="1546" width="9.5703125" bestFit="1" customWidth="1"/>
    <col min="1547" max="1547" width="15.140625" customWidth="1"/>
    <col min="1548" max="1548" width="10.7109375" bestFit="1" customWidth="1"/>
    <col min="1549" max="1549" width="10.5703125" bestFit="1" customWidth="1"/>
    <col min="1550" max="1550" width="10.7109375" bestFit="1" customWidth="1"/>
    <col min="1551" max="1552" width="18.140625" bestFit="1" customWidth="1"/>
    <col min="1553" max="1553" width="16" bestFit="1" customWidth="1"/>
    <col min="1554" max="1554" width="8.5703125" customWidth="1"/>
    <col min="1555" max="1555" width="10.5703125" bestFit="1" customWidth="1"/>
    <col min="1556" max="1556" width="9.5703125" bestFit="1" customWidth="1"/>
    <col min="1557" max="1557" width="36.5703125" bestFit="1" customWidth="1"/>
    <col min="1558" max="1558" width="10.85546875" bestFit="1" customWidth="1"/>
    <col min="1559" max="1559" width="9.7109375" bestFit="1" customWidth="1"/>
    <col min="1560" max="1560" width="6.5703125" customWidth="1"/>
    <col min="1561" max="1561" width="22" bestFit="1" customWidth="1"/>
    <col min="1562" max="1562" width="36.5703125" bestFit="1" customWidth="1"/>
    <col min="1563" max="1563" width="32.140625" bestFit="1" customWidth="1"/>
    <col min="1564" max="1564" width="19.42578125" bestFit="1" customWidth="1"/>
    <col min="1565" max="1565" width="21" bestFit="1" customWidth="1"/>
    <col min="1566" max="1566" width="10.28515625" bestFit="1" customWidth="1"/>
    <col min="1794" max="1794" width="29.5703125" customWidth="1"/>
    <col min="1795" max="1795" width="29.140625" bestFit="1" customWidth="1"/>
    <col min="1796" max="1796" width="19" bestFit="1" customWidth="1"/>
    <col min="1797" max="1797" width="17.140625" customWidth="1"/>
    <col min="1798" max="1798" width="10.5703125" bestFit="1" customWidth="1"/>
    <col min="1799" max="1799" width="20.5703125" bestFit="1" customWidth="1"/>
    <col min="1800" max="1800" width="36.5703125" bestFit="1" customWidth="1"/>
    <col min="1801" max="1801" width="31.5703125" bestFit="1" customWidth="1"/>
    <col min="1802" max="1802" width="9.5703125" bestFit="1" customWidth="1"/>
    <col min="1803" max="1803" width="15.140625" customWidth="1"/>
    <col min="1804" max="1804" width="10.7109375" bestFit="1" customWidth="1"/>
    <col min="1805" max="1805" width="10.5703125" bestFit="1" customWidth="1"/>
    <col min="1806" max="1806" width="10.7109375" bestFit="1" customWidth="1"/>
    <col min="1807" max="1808" width="18.140625" bestFit="1" customWidth="1"/>
    <col min="1809" max="1809" width="16" bestFit="1" customWidth="1"/>
    <col min="1810" max="1810" width="8.5703125" customWidth="1"/>
    <col min="1811" max="1811" width="10.5703125" bestFit="1" customWidth="1"/>
    <col min="1812" max="1812" width="9.5703125" bestFit="1" customWidth="1"/>
    <col min="1813" max="1813" width="36.5703125" bestFit="1" customWidth="1"/>
    <col min="1814" max="1814" width="10.85546875" bestFit="1" customWidth="1"/>
    <col min="1815" max="1815" width="9.7109375" bestFit="1" customWidth="1"/>
    <col min="1816" max="1816" width="6.5703125" customWidth="1"/>
    <col min="1817" max="1817" width="22" bestFit="1" customWidth="1"/>
    <col min="1818" max="1818" width="36.5703125" bestFit="1" customWidth="1"/>
    <col min="1819" max="1819" width="32.140625" bestFit="1" customWidth="1"/>
    <col min="1820" max="1820" width="19.42578125" bestFit="1" customWidth="1"/>
    <col min="1821" max="1821" width="21" bestFit="1" customWidth="1"/>
    <col min="1822" max="1822" width="10.28515625" bestFit="1" customWidth="1"/>
    <col min="2050" max="2050" width="29.5703125" customWidth="1"/>
    <col min="2051" max="2051" width="29.140625" bestFit="1" customWidth="1"/>
    <col min="2052" max="2052" width="19" bestFit="1" customWidth="1"/>
    <col min="2053" max="2053" width="17.140625" customWidth="1"/>
    <col min="2054" max="2054" width="10.5703125" bestFit="1" customWidth="1"/>
    <col min="2055" max="2055" width="20.5703125" bestFit="1" customWidth="1"/>
    <col min="2056" max="2056" width="36.5703125" bestFit="1" customWidth="1"/>
    <col min="2057" max="2057" width="31.5703125" bestFit="1" customWidth="1"/>
    <col min="2058" max="2058" width="9.5703125" bestFit="1" customWidth="1"/>
    <col min="2059" max="2059" width="15.140625" customWidth="1"/>
    <col min="2060" max="2060" width="10.7109375" bestFit="1" customWidth="1"/>
    <col min="2061" max="2061" width="10.5703125" bestFit="1" customWidth="1"/>
    <col min="2062" max="2062" width="10.7109375" bestFit="1" customWidth="1"/>
    <col min="2063" max="2064" width="18.140625" bestFit="1" customWidth="1"/>
    <col min="2065" max="2065" width="16" bestFit="1" customWidth="1"/>
    <col min="2066" max="2066" width="8.5703125" customWidth="1"/>
    <col min="2067" max="2067" width="10.5703125" bestFit="1" customWidth="1"/>
    <col min="2068" max="2068" width="9.5703125" bestFit="1" customWidth="1"/>
    <col min="2069" max="2069" width="36.5703125" bestFit="1" customWidth="1"/>
    <col min="2070" max="2070" width="10.85546875" bestFit="1" customWidth="1"/>
    <col min="2071" max="2071" width="9.7109375" bestFit="1" customWidth="1"/>
    <col min="2072" max="2072" width="6.5703125" customWidth="1"/>
    <col min="2073" max="2073" width="22" bestFit="1" customWidth="1"/>
    <col min="2074" max="2074" width="36.5703125" bestFit="1" customWidth="1"/>
    <col min="2075" max="2075" width="32.140625" bestFit="1" customWidth="1"/>
    <col min="2076" max="2076" width="19.42578125" bestFit="1" customWidth="1"/>
    <col min="2077" max="2077" width="21" bestFit="1" customWidth="1"/>
    <col min="2078" max="2078" width="10.28515625" bestFit="1" customWidth="1"/>
    <col min="2306" max="2306" width="29.5703125" customWidth="1"/>
    <col min="2307" max="2307" width="29.140625" bestFit="1" customWidth="1"/>
    <col min="2308" max="2308" width="19" bestFit="1" customWidth="1"/>
    <col min="2309" max="2309" width="17.140625" customWidth="1"/>
    <col min="2310" max="2310" width="10.5703125" bestFit="1" customWidth="1"/>
    <col min="2311" max="2311" width="20.5703125" bestFit="1" customWidth="1"/>
    <col min="2312" max="2312" width="36.5703125" bestFit="1" customWidth="1"/>
    <col min="2313" max="2313" width="31.5703125" bestFit="1" customWidth="1"/>
    <col min="2314" max="2314" width="9.5703125" bestFit="1" customWidth="1"/>
    <col min="2315" max="2315" width="15.140625" customWidth="1"/>
    <col min="2316" max="2316" width="10.7109375" bestFit="1" customWidth="1"/>
    <col min="2317" max="2317" width="10.5703125" bestFit="1" customWidth="1"/>
    <col min="2318" max="2318" width="10.7109375" bestFit="1" customWidth="1"/>
    <col min="2319" max="2320" width="18.140625" bestFit="1" customWidth="1"/>
    <col min="2321" max="2321" width="16" bestFit="1" customWidth="1"/>
    <col min="2322" max="2322" width="8.5703125" customWidth="1"/>
    <col min="2323" max="2323" width="10.5703125" bestFit="1" customWidth="1"/>
    <col min="2324" max="2324" width="9.5703125" bestFit="1" customWidth="1"/>
    <col min="2325" max="2325" width="36.5703125" bestFit="1" customWidth="1"/>
    <col min="2326" max="2326" width="10.85546875" bestFit="1" customWidth="1"/>
    <col min="2327" max="2327" width="9.7109375" bestFit="1" customWidth="1"/>
    <col min="2328" max="2328" width="6.5703125" customWidth="1"/>
    <col min="2329" max="2329" width="22" bestFit="1" customWidth="1"/>
    <col min="2330" max="2330" width="36.5703125" bestFit="1" customWidth="1"/>
    <col min="2331" max="2331" width="32.140625" bestFit="1" customWidth="1"/>
    <col min="2332" max="2332" width="19.42578125" bestFit="1" customWidth="1"/>
    <col min="2333" max="2333" width="21" bestFit="1" customWidth="1"/>
    <col min="2334" max="2334" width="10.28515625" bestFit="1" customWidth="1"/>
    <col min="2562" max="2562" width="29.5703125" customWidth="1"/>
    <col min="2563" max="2563" width="29.140625" bestFit="1" customWidth="1"/>
    <col min="2564" max="2564" width="19" bestFit="1" customWidth="1"/>
    <col min="2565" max="2565" width="17.140625" customWidth="1"/>
    <col min="2566" max="2566" width="10.5703125" bestFit="1" customWidth="1"/>
    <col min="2567" max="2567" width="20.5703125" bestFit="1" customWidth="1"/>
    <col min="2568" max="2568" width="36.5703125" bestFit="1" customWidth="1"/>
    <col min="2569" max="2569" width="31.5703125" bestFit="1" customWidth="1"/>
    <col min="2570" max="2570" width="9.5703125" bestFit="1" customWidth="1"/>
    <col min="2571" max="2571" width="15.140625" customWidth="1"/>
    <col min="2572" max="2572" width="10.7109375" bestFit="1" customWidth="1"/>
    <col min="2573" max="2573" width="10.5703125" bestFit="1" customWidth="1"/>
    <col min="2574" max="2574" width="10.7109375" bestFit="1" customWidth="1"/>
    <col min="2575" max="2576" width="18.140625" bestFit="1" customWidth="1"/>
    <col min="2577" max="2577" width="16" bestFit="1" customWidth="1"/>
    <col min="2578" max="2578" width="8.5703125" customWidth="1"/>
    <col min="2579" max="2579" width="10.5703125" bestFit="1" customWidth="1"/>
    <col min="2580" max="2580" width="9.5703125" bestFit="1" customWidth="1"/>
    <col min="2581" max="2581" width="36.5703125" bestFit="1" customWidth="1"/>
    <col min="2582" max="2582" width="10.85546875" bestFit="1" customWidth="1"/>
    <col min="2583" max="2583" width="9.7109375" bestFit="1" customWidth="1"/>
    <col min="2584" max="2584" width="6.5703125" customWidth="1"/>
    <col min="2585" max="2585" width="22" bestFit="1" customWidth="1"/>
    <col min="2586" max="2586" width="36.5703125" bestFit="1" customWidth="1"/>
    <col min="2587" max="2587" width="32.140625" bestFit="1" customWidth="1"/>
    <col min="2588" max="2588" width="19.42578125" bestFit="1" customWidth="1"/>
    <col min="2589" max="2589" width="21" bestFit="1" customWidth="1"/>
    <col min="2590" max="2590" width="10.28515625" bestFit="1" customWidth="1"/>
    <col min="2818" max="2818" width="29.5703125" customWidth="1"/>
    <col min="2819" max="2819" width="29.140625" bestFit="1" customWidth="1"/>
    <col min="2820" max="2820" width="19" bestFit="1" customWidth="1"/>
    <col min="2821" max="2821" width="17.140625" customWidth="1"/>
    <col min="2822" max="2822" width="10.5703125" bestFit="1" customWidth="1"/>
    <col min="2823" max="2823" width="20.5703125" bestFit="1" customWidth="1"/>
    <col min="2824" max="2824" width="36.5703125" bestFit="1" customWidth="1"/>
    <col min="2825" max="2825" width="31.5703125" bestFit="1" customWidth="1"/>
    <col min="2826" max="2826" width="9.5703125" bestFit="1" customWidth="1"/>
    <col min="2827" max="2827" width="15.140625" customWidth="1"/>
    <col min="2828" max="2828" width="10.7109375" bestFit="1" customWidth="1"/>
    <col min="2829" max="2829" width="10.5703125" bestFit="1" customWidth="1"/>
    <col min="2830" max="2830" width="10.7109375" bestFit="1" customWidth="1"/>
    <col min="2831" max="2832" width="18.140625" bestFit="1" customWidth="1"/>
    <col min="2833" max="2833" width="16" bestFit="1" customWidth="1"/>
    <col min="2834" max="2834" width="8.5703125" customWidth="1"/>
    <col min="2835" max="2835" width="10.5703125" bestFit="1" customWidth="1"/>
    <col min="2836" max="2836" width="9.5703125" bestFit="1" customWidth="1"/>
    <col min="2837" max="2837" width="36.5703125" bestFit="1" customWidth="1"/>
    <col min="2838" max="2838" width="10.85546875" bestFit="1" customWidth="1"/>
    <col min="2839" max="2839" width="9.7109375" bestFit="1" customWidth="1"/>
    <col min="2840" max="2840" width="6.5703125" customWidth="1"/>
    <col min="2841" max="2841" width="22" bestFit="1" customWidth="1"/>
    <col min="2842" max="2842" width="36.5703125" bestFit="1" customWidth="1"/>
    <col min="2843" max="2843" width="32.140625" bestFit="1" customWidth="1"/>
    <col min="2844" max="2844" width="19.42578125" bestFit="1" customWidth="1"/>
    <col min="2845" max="2845" width="21" bestFit="1" customWidth="1"/>
    <col min="2846" max="2846" width="10.28515625" bestFit="1" customWidth="1"/>
    <col min="3074" max="3074" width="29.5703125" customWidth="1"/>
    <col min="3075" max="3075" width="29.140625" bestFit="1" customWidth="1"/>
    <col min="3076" max="3076" width="19" bestFit="1" customWidth="1"/>
    <col min="3077" max="3077" width="17.140625" customWidth="1"/>
    <col min="3078" max="3078" width="10.5703125" bestFit="1" customWidth="1"/>
    <col min="3079" max="3079" width="20.5703125" bestFit="1" customWidth="1"/>
    <col min="3080" max="3080" width="36.5703125" bestFit="1" customWidth="1"/>
    <col min="3081" max="3081" width="31.5703125" bestFit="1" customWidth="1"/>
    <col min="3082" max="3082" width="9.5703125" bestFit="1" customWidth="1"/>
    <col min="3083" max="3083" width="15.140625" customWidth="1"/>
    <col min="3084" max="3084" width="10.7109375" bestFit="1" customWidth="1"/>
    <col min="3085" max="3085" width="10.5703125" bestFit="1" customWidth="1"/>
    <col min="3086" max="3086" width="10.7109375" bestFit="1" customWidth="1"/>
    <col min="3087" max="3088" width="18.140625" bestFit="1" customWidth="1"/>
    <col min="3089" max="3089" width="16" bestFit="1" customWidth="1"/>
    <col min="3090" max="3090" width="8.5703125" customWidth="1"/>
    <col min="3091" max="3091" width="10.5703125" bestFit="1" customWidth="1"/>
    <col min="3092" max="3092" width="9.5703125" bestFit="1" customWidth="1"/>
    <col min="3093" max="3093" width="36.5703125" bestFit="1" customWidth="1"/>
    <col min="3094" max="3094" width="10.85546875" bestFit="1" customWidth="1"/>
    <col min="3095" max="3095" width="9.7109375" bestFit="1" customWidth="1"/>
    <col min="3096" max="3096" width="6.5703125" customWidth="1"/>
    <col min="3097" max="3097" width="22" bestFit="1" customWidth="1"/>
    <col min="3098" max="3098" width="36.5703125" bestFit="1" customWidth="1"/>
    <col min="3099" max="3099" width="32.140625" bestFit="1" customWidth="1"/>
    <col min="3100" max="3100" width="19.42578125" bestFit="1" customWidth="1"/>
    <col min="3101" max="3101" width="21" bestFit="1" customWidth="1"/>
    <col min="3102" max="3102" width="10.28515625" bestFit="1" customWidth="1"/>
    <col min="3330" max="3330" width="29.5703125" customWidth="1"/>
    <col min="3331" max="3331" width="29.140625" bestFit="1" customWidth="1"/>
    <col min="3332" max="3332" width="19" bestFit="1" customWidth="1"/>
    <col min="3333" max="3333" width="17.140625" customWidth="1"/>
    <col min="3334" max="3334" width="10.5703125" bestFit="1" customWidth="1"/>
    <col min="3335" max="3335" width="20.5703125" bestFit="1" customWidth="1"/>
    <col min="3336" max="3336" width="36.5703125" bestFit="1" customWidth="1"/>
    <col min="3337" max="3337" width="31.5703125" bestFit="1" customWidth="1"/>
    <col min="3338" max="3338" width="9.5703125" bestFit="1" customWidth="1"/>
    <col min="3339" max="3339" width="15.140625" customWidth="1"/>
    <col min="3340" max="3340" width="10.7109375" bestFit="1" customWidth="1"/>
    <col min="3341" max="3341" width="10.5703125" bestFit="1" customWidth="1"/>
    <col min="3342" max="3342" width="10.7109375" bestFit="1" customWidth="1"/>
    <col min="3343" max="3344" width="18.140625" bestFit="1" customWidth="1"/>
    <col min="3345" max="3345" width="16" bestFit="1" customWidth="1"/>
    <col min="3346" max="3346" width="8.5703125" customWidth="1"/>
    <col min="3347" max="3347" width="10.5703125" bestFit="1" customWidth="1"/>
    <col min="3348" max="3348" width="9.5703125" bestFit="1" customWidth="1"/>
    <col min="3349" max="3349" width="36.5703125" bestFit="1" customWidth="1"/>
    <col min="3350" max="3350" width="10.85546875" bestFit="1" customWidth="1"/>
    <col min="3351" max="3351" width="9.7109375" bestFit="1" customWidth="1"/>
    <col min="3352" max="3352" width="6.5703125" customWidth="1"/>
    <col min="3353" max="3353" width="22" bestFit="1" customWidth="1"/>
    <col min="3354" max="3354" width="36.5703125" bestFit="1" customWidth="1"/>
    <col min="3355" max="3355" width="32.140625" bestFit="1" customWidth="1"/>
    <col min="3356" max="3356" width="19.42578125" bestFit="1" customWidth="1"/>
    <col min="3357" max="3357" width="21" bestFit="1" customWidth="1"/>
    <col min="3358" max="3358" width="10.28515625" bestFit="1" customWidth="1"/>
    <col min="3586" max="3586" width="29.5703125" customWidth="1"/>
    <col min="3587" max="3587" width="29.140625" bestFit="1" customWidth="1"/>
    <col min="3588" max="3588" width="19" bestFit="1" customWidth="1"/>
    <col min="3589" max="3589" width="17.140625" customWidth="1"/>
    <col min="3590" max="3590" width="10.5703125" bestFit="1" customWidth="1"/>
    <col min="3591" max="3591" width="20.5703125" bestFit="1" customWidth="1"/>
    <col min="3592" max="3592" width="36.5703125" bestFit="1" customWidth="1"/>
    <col min="3593" max="3593" width="31.5703125" bestFit="1" customWidth="1"/>
    <col min="3594" max="3594" width="9.5703125" bestFit="1" customWidth="1"/>
    <col min="3595" max="3595" width="15.140625" customWidth="1"/>
    <col min="3596" max="3596" width="10.7109375" bestFit="1" customWidth="1"/>
    <col min="3597" max="3597" width="10.5703125" bestFit="1" customWidth="1"/>
    <col min="3598" max="3598" width="10.7109375" bestFit="1" customWidth="1"/>
    <col min="3599" max="3600" width="18.140625" bestFit="1" customWidth="1"/>
    <col min="3601" max="3601" width="16" bestFit="1" customWidth="1"/>
    <col min="3602" max="3602" width="8.5703125" customWidth="1"/>
    <col min="3603" max="3603" width="10.5703125" bestFit="1" customWidth="1"/>
    <col min="3604" max="3604" width="9.5703125" bestFit="1" customWidth="1"/>
    <col min="3605" max="3605" width="36.5703125" bestFit="1" customWidth="1"/>
    <col min="3606" max="3606" width="10.85546875" bestFit="1" customWidth="1"/>
    <col min="3607" max="3607" width="9.7109375" bestFit="1" customWidth="1"/>
    <col min="3608" max="3608" width="6.5703125" customWidth="1"/>
    <col min="3609" max="3609" width="22" bestFit="1" customWidth="1"/>
    <col min="3610" max="3610" width="36.5703125" bestFit="1" customWidth="1"/>
    <col min="3611" max="3611" width="32.140625" bestFit="1" customWidth="1"/>
    <col min="3612" max="3612" width="19.42578125" bestFit="1" customWidth="1"/>
    <col min="3613" max="3613" width="21" bestFit="1" customWidth="1"/>
    <col min="3614" max="3614" width="10.28515625" bestFit="1" customWidth="1"/>
    <col min="3842" max="3842" width="29.5703125" customWidth="1"/>
    <col min="3843" max="3843" width="29.140625" bestFit="1" customWidth="1"/>
    <col min="3844" max="3844" width="19" bestFit="1" customWidth="1"/>
    <col min="3845" max="3845" width="17.140625" customWidth="1"/>
    <col min="3846" max="3846" width="10.5703125" bestFit="1" customWidth="1"/>
    <col min="3847" max="3847" width="20.5703125" bestFit="1" customWidth="1"/>
    <col min="3848" max="3848" width="36.5703125" bestFit="1" customWidth="1"/>
    <col min="3849" max="3849" width="31.5703125" bestFit="1" customWidth="1"/>
    <col min="3850" max="3850" width="9.5703125" bestFit="1" customWidth="1"/>
    <col min="3851" max="3851" width="15.140625" customWidth="1"/>
    <col min="3852" max="3852" width="10.7109375" bestFit="1" customWidth="1"/>
    <col min="3853" max="3853" width="10.5703125" bestFit="1" customWidth="1"/>
    <col min="3854" max="3854" width="10.7109375" bestFit="1" customWidth="1"/>
    <col min="3855" max="3856" width="18.140625" bestFit="1" customWidth="1"/>
    <col min="3857" max="3857" width="16" bestFit="1" customWidth="1"/>
    <col min="3858" max="3858" width="8.5703125" customWidth="1"/>
    <col min="3859" max="3859" width="10.5703125" bestFit="1" customWidth="1"/>
    <col min="3860" max="3860" width="9.5703125" bestFit="1" customWidth="1"/>
    <col min="3861" max="3861" width="36.5703125" bestFit="1" customWidth="1"/>
    <col min="3862" max="3862" width="10.85546875" bestFit="1" customWidth="1"/>
    <col min="3863" max="3863" width="9.7109375" bestFit="1" customWidth="1"/>
    <col min="3864" max="3864" width="6.5703125" customWidth="1"/>
    <col min="3865" max="3865" width="22" bestFit="1" customWidth="1"/>
    <col min="3866" max="3866" width="36.5703125" bestFit="1" customWidth="1"/>
    <col min="3867" max="3867" width="32.140625" bestFit="1" customWidth="1"/>
    <col min="3868" max="3868" width="19.42578125" bestFit="1" customWidth="1"/>
    <col min="3869" max="3869" width="21" bestFit="1" customWidth="1"/>
    <col min="3870" max="3870" width="10.28515625" bestFit="1" customWidth="1"/>
    <col min="4098" max="4098" width="29.5703125" customWidth="1"/>
    <col min="4099" max="4099" width="29.140625" bestFit="1" customWidth="1"/>
    <col min="4100" max="4100" width="19" bestFit="1" customWidth="1"/>
    <col min="4101" max="4101" width="17.140625" customWidth="1"/>
    <col min="4102" max="4102" width="10.5703125" bestFit="1" customWidth="1"/>
    <col min="4103" max="4103" width="20.5703125" bestFit="1" customWidth="1"/>
    <col min="4104" max="4104" width="36.5703125" bestFit="1" customWidth="1"/>
    <col min="4105" max="4105" width="31.5703125" bestFit="1" customWidth="1"/>
    <col min="4106" max="4106" width="9.5703125" bestFit="1" customWidth="1"/>
    <col min="4107" max="4107" width="15.140625" customWidth="1"/>
    <col min="4108" max="4108" width="10.7109375" bestFit="1" customWidth="1"/>
    <col min="4109" max="4109" width="10.5703125" bestFit="1" customWidth="1"/>
    <col min="4110" max="4110" width="10.7109375" bestFit="1" customWidth="1"/>
    <col min="4111" max="4112" width="18.140625" bestFit="1" customWidth="1"/>
    <col min="4113" max="4113" width="16" bestFit="1" customWidth="1"/>
    <col min="4114" max="4114" width="8.5703125" customWidth="1"/>
    <col min="4115" max="4115" width="10.5703125" bestFit="1" customWidth="1"/>
    <col min="4116" max="4116" width="9.5703125" bestFit="1" customWidth="1"/>
    <col min="4117" max="4117" width="36.5703125" bestFit="1" customWidth="1"/>
    <col min="4118" max="4118" width="10.85546875" bestFit="1" customWidth="1"/>
    <col min="4119" max="4119" width="9.7109375" bestFit="1" customWidth="1"/>
    <col min="4120" max="4120" width="6.5703125" customWidth="1"/>
    <col min="4121" max="4121" width="22" bestFit="1" customWidth="1"/>
    <col min="4122" max="4122" width="36.5703125" bestFit="1" customWidth="1"/>
    <col min="4123" max="4123" width="32.140625" bestFit="1" customWidth="1"/>
    <col min="4124" max="4124" width="19.42578125" bestFit="1" customWidth="1"/>
    <col min="4125" max="4125" width="21" bestFit="1" customWidth="1"/>
    <col min="4126" max="4126" width="10.28515625" bestFit="1" customWidth="1"/>
    <col min="4354" max="4354" width="29.5703125" customWidth="1"/>
    <col min="4355" max="4355" width="29.140625" bestFit="1" customWidth="1"/>
    <col min="4356" max="4356" width="19" bestFit="1" customWidth="1"/>
    <col min="4357" max="4357" width="17.140625" customWidth="1"/>
    <col min="4358" max="4358" width="10.5703125" bestFit="1" customWidth="1"/>
    <col min="4359" max="4359" width="20.5703125" bestFit="1" customWidth="1"/>
    <col min="4360" max="4360" width="36.5703125" bestFit="1" customWidth="1"/>
    <col min="4361" max="4361" width="31.5703125" bestFit="1" customWidth="1"/>
    <col min="4362" max="4362" width="9.5703125" bestFit="1" customWidth="1"/>
    <col min="4363" max="4363" width="15.140625" customWidth="1"/>
    <col min="4364" max="4364" width="10.7109375" bestFit="1" customWidth="1"/>
    <col min="4365" max="4365" width="10.5703125" bestFit="1" customWidth="1"/>
    <col min="4366" max="4366" width="10.7109375" bestFit="1" customWidth="1"/>
    <col min="4367" max="4368" width="18.140625" bestFit="1" customWidth="1"/>
    <col min="4369" max="4369" width="16" bestFit="1" customWidth="1"/>
    <col min="4370" max="4370" width="8.5703125" customWidth="1"/>
    <col min="4371" max="4371" width="10.5703125" bestFit="1" customWidth="1"/>
    <col min="4372" max="4372" width="9.5703125" bestFit="1" customWidth="1"/>
    <col min="4373" max="4373" width="36.5703125" bestFit="1" customWidth="1"/>
    <col min="4374" max="4374" width="10.85546875" bestFit="1" customWidth="1"/>
    <col min="4375" max="4375" width="9.7109375" bestFit="1" customWidth="1"/>
    <col min="4376" max="4376" width="6.5703125" customWidth="1"/>
    <col min="4377" max="4377" width="22" bestFit="1" customWidth="1"/>
    <col min="4378" max="4378" width="36.5703125" bestFit="1" customWidth="1"/>
    <col min="4379" max="4379" width="32.140625" bestFit="1" customWidth="1"/>
    <col min="4380" max="4380" width="19.42578125" bestFit="1" customWidth="1"/>
    <col min="4381" max="4381" width="21" bestFit="1" customWidth="1"/>
    <col min="4382" max="4382" width="10.28515625" bestFit="1" customWidth="1"/>
    <col min="4610" max="4610" width="29.5703125" customWidth="1"/>
    <col min="4611" max="4611" width="29.140625" bestFit="1" customWidth="1"/>
    <col min="4612" max="4612" width="19" bestFit="1" customWidth="1"/>
    <col min="4613" max="4613" width="17.140625" customWidth="1"/>
    <col min="4614" max="4614" width="10.5703125" bestFit="1" customWidth="1"/>
    <col min="4615" max="4615" width="20.5703125" bestFit="1" customWidth="1"/>
    <col min="4616" max="4616" width="36.5703125" bestFit="1" customWidth="1"/>
    <col min="4617" max="4617" width="31.5703125" bestFit="1" customWidth="1"/>
    <col min="4618" max="4618" width="9.5703125" bestFit="1" customWidth="1"/>
    <col min="4619" max="4619" width="15.140625" customWidth="1"/>
    <col min="4620" max="4620" width="10.7109375" bestFit="1" customWidth="1"/>
    <col min="4621" max="4621" width="10.5703125" bestFit="1" customWidth="1"/>
    <col min="4622" max="4622" width="10.7109375" bestFit="1" customWidth="1"/>
    <col min="4623" max="4624" width="18.140625" bestFit="1" customWidth="1"/>
    <col min="4625" max="4625" width="16" bestFit="1" customWidth="1"/>
    <col min="4626" max="4626" width="8.5703125" customWidth="1"/>
    <col min="4627" max="4627" width="10.5703125" bestFit="1" customWidth="1"/>
    <col min="4628" max="4628" width="9.5703125" bestFit="1" customWidth="1"/>
    <col min="4629" max="4629" width="36.5703125" bestFit="1" customWidth="1"/>
    <col min="4630" max="4630" width="10.85546875" bestFit="1" customWidth="1"/>
    <col min="4631" max="4631" width="9.7109375" bestFit="1" customWidth="1"/>
    <col min="4632" max="4632" width="6.5703125" customWidth="1"/>
    <col min="4633" max="4633" width="22" bestFit="1" customWidth="1"/>
    <col min="4634" max="4634" width="36.5703125" bestFit="1" customWidth="1"/>
    <col min="4635" max="4635" width="32.140625" bestFit="1" customWidth="1"/>
    <col min="4636" max="4636" width="19.42578125" bestFit="1" customWidth="1"/>
    <col min="4637" max="4637" width="21" bestFit="1" customWidth="1"/>
    <col min="4638" max="4638" width="10.28515625" bestFit="1" customWidth="1"/>
    <col min="4866" max="4866" width="29.5703125" customWidth="1"/>
    <col min="4867" max="4867" width="29.140625" bestFit="1" customWidth="1"/>
    <col min="4868" max="4868" width="19" bestFit="1" customWidth="1"/>
    <col min="4869" max="4869" width="17.140625" customWidth="1"/>
    <col min="4870" max="4870" width="10.5703125" bestFit="1" customWidth="1"/>
    <col min="4871" max="4871" width="20.5703125" bestFit="1" customWidth="1"/>
    <col min="4872" max="4872" width="36.5703125" bestFit="1" customWidth="1"/>
    <col min="4873" max="4873" width="31.5703125" bestFit="1" customWidth="1"/>
    <col min="4874" max="4874" width="9.5703125" bestFit="1" customWidth="1"/>
    <col min="4875" max="4875" width="15.140625" customWidth="1"/>
    <col min="4876" max="4876" width="10.7109375" bestFit="1" customWidth="1"/>
    <col min="4877" max="4877" width="10.5703125" bestFit="1" customWidth="1"/>
    <col min="4878" max="4878" width="10.7109375" bestFit="1" customWidth="1"/>
    <col min="4879" max="4880" width="18.140625" bestFit="1" customWidth="1"/>
    <col min="4881" max="4881" width="16" bestFit="1" customWidth="1"/>
    <col min="4882" max="4882" width="8.5703125" customWidth="1"/>
    <col min="4883" max="4883" width="10.5703125" bestFit="1" customWidth="1"/>
    <col min="4884" max="4884" width="9.5703125" bestFit="1" customWidth="1"/>
    <col min="4885" max="4885" width="36.5703125" bestFit="1" customWidth="1"/>
    <col min="4886" max="4886" width="10.85546875" bestFit="1" customWidth="1"/>
    <col min="4887" max="4887" width="9.7109375" bestFit="1" customWidth="1"/>
    <col min="4888" max="4888" width="6.5703125" customWidth="1"/>
    <col min="4889" max="4889" width="22" bestFit="1" customWidth="1"/>
    <col min="4890" max="4890" width="36.5703125" bestFit="1" customWidth="1"/>
    <col min="4891" max="4891" width="32.140625" bestFit="1" customWidth="1"/>
    <col min="4892" max="4892" width="19.42578125" bestFit="1" customWidth="1"/>
    <col min="4893" max="4893" width="21" bestFit="1" customWidth="1"/>
    <col min="4894" max="4894" width="10.28515625" bestFit="1" customWidth="1"/>
    <col min="5122" max="5122" width="29.5703125" customWidth="1"/>
    <col min="5123" max="5123" width="29.140625" bestFit="1" customWidth="1"/>
    <col min="5124" max="5124" width="19" bestFit="1" customWidth="1"/>
    <col min="5125" max="5125" width="17.140625" customWidth="1"/>
    <col min="5126" max="5126" width="10.5703125" bestFit="1" customWidth="1"/>
    <col min="5127" max="5127" width="20.5703125" bestFit="1" customWidth="1"/>
    <col min="5128" max="5128" width="36.5703125" bestFit="1" customWidth="1"/>
    <col min="5129" max="5129" width="31.5703125" bestFit="1" customWidth="1"/>
    <col min="5130" max="5130" width="9.5703125" bestFit="1" customWidth="1"/>
    <col min="5131" max="5131" width="15.140625" customWidth="1"/>
    <col min="5132" max="5132" width="10.7109375" bestFit="1" customWidth="1"/>
    <col min="5133" max="5133" width="10.5703125" bestFit="1" customWidth="1"/>
    <col min="5134" max="5134" width="10.7109375" bestFit="1" customWidth="1"/>
    <col min="5135" max="5136" width="18.140625" bestFit="1" customWidth="1"/>
    <col min="5137" max="5137" width="16" bestFit="1" customWidth="1"/>
    <col min="5138" max="5138" width="8.5703125" customWidth="1"/>
    <col min="5139" max="5139" width="10.5703125" bestFit="1" customWidth="1"/>
    <col min="5140" max="5140" width="9.5703125" bestFit="1" customWidth="1"/>
    <col min="5141" max="5141" width="36.5703125" bestFit="1" customWidth="1"/>
    <col min="5142" max="5142" width="10.85546875" bestFit="1" customWidth="1"/>
    <col min="5143" max="5143" width="9.7109375" bestFit="1" customWidth="1"/>
    <col min="5144" max="5144" width="6.5703125" customWidth="1"/>
    <col min="5145" max="5145" width="22" bestFit="1" customWidth="1"/>
    <col min="5146" max="5146" width="36.5703125" bestFit="1" customWidth="1"/>
    <col min="5147" max="5147" width="32.140625" bestFit="1" customWidth="1"/>
    <col min="5148" max="5148" width="19.42578125" bestFit="1" customWidth="1"/>
    <col min="5149" max="5149" width="21" bestFit="1" customWidth="1"/>
    <col min="5150" max="5150" width="10.28515625" bestFit="1" customWidth="1"/>
    <col min="5378" max="5378" width="29.5703125" customWidth="1"/>
    <col min="5379" max="5379" width="29.140625" bestFit="1" customWidth="1"/>
    <col min="5380" max="5380" width="19" bestFit="1" customWidth="1"/>
    <col min="5381" max="5381" width="17.140625" customWidth="1"/>
    <col min="5382" max="5382" width="10.5703125" bestFit="1" customWidth="1"/>
    <col min="5383" max="5383" width="20.5703125" bestFit="1" customWidth="1"/>
    <col min="5384" max="5384" width="36.5703125" bestFit="1" customWidth="1"/>
    <col min="5385" max="5385" width="31.5703125" bestFit="1" customWidth="1"/>
    <col min="5386" max="5386" width="9.5703125" bestFit="1" customWidth="1"/>
    <col min="5387" max="5387" width="15.140625" customWidth="1"/>
    <col min="5388" max="5388" width="10.7109375" bestFit="1" customWidth="1"/>
    <col min="5389" max="5389" width="10.5703125" bestFit="1" customWidth="1"/>
    <col min="5390" max="5390" width="10.7109375" bestFit="1" customWidth="1"/>
    <col min="5391" max="5392" width="18.140625" bestFit="1" customWidth="1"/>
    <col min="5393" max="5393" width="16" bestFit="1" customWidth="1"/>
    <col min="5394" max="5394" width="8.5703125" customWidth="1"/>
    <col min="5395" max="5395" width="10.5703125" bestFit="1" customWidth="1"/>
    <col min="5396" max="5396" width="9.5703125" bestFit="1" customWidth="1"/>
    <col min="5397" max="5397" width="36.5703125" bestFit="1" customWidth="1"/>
    <col min="5398" max="5398" width="10.85546875" bestFit="1" customWidth="1"/>
    <col min="5399" max="5399" width="9.7109375" bestFit="1" customWidth="1"/>
    <col min="5400" max="5400" width="6.5703125" customWidth="1"/>
    <col min="5401" max="5401" width="22" bestFit="1" customWidth="1"/>
    <col min="5402" max="5402" width="36.5703125" bestFit="1" customWidth="1"/>
    <col min="5403" max="5403" width="32.140625" bestFit="1" customWidth="1"/>
    <col min="5404" max="5404" width="19.42578125" bestFit="1" customWidth="1"/>
    <col min="5405" max="5405" width="21" bestFit="1" customWidth="1"/>
    <col min="5406" max="5406" width="10.28515625" bestFit="1" customWidth="1"/>
    <col min="5634" max="5634" width="29.5703125" customWidth="1"/>
    <col min="5635" max="5635" width="29.140625" bestFit="1" customWidth="1"/>
    <col min="5636" max="5636" width="19" bestFit="1" customWidth="1"/>
    <col min="5637" max="5637" width="17.140625" customWidth="1"/>
    <col min="5638" max="5638" width="10.5703125" bestFit="1" customWidth="1"/>
    <col min="5639" max="5639" width="20.5703125" bestFit="1" customWidth="1"/>
    <col min="5640" max="5640" width="36.5703125" bestFit="1" customWidth="1"/>
    <col min="5641" max="5641" width="31.5703125" bestFit="1" customWidth="1"/>
    <col min="5642" max="5642" width="9.5703125" bestFit="1" customWidth="1"/>
    <col min="5643" max="5643" width="15.140625" customWidth="1"/>
    <col min="5644" max="5644" width="10.7109375" bestFit="1" customWidth="1"/>
    <col min="5645" max="5645" width="10.5703125" bestFit="1" customWidth="1"/>
    <col min="5646" max="5646" width="10.7109375" bestFit="1" customWidth="1"/>
    <col min="5647" max="5648" width="18.140625" bestFit="1" customWidth="1"/>
    <col min="5649" max="5649" width="16" bestFit="1" customWidth="1"/>
    <col min="5650" max="5650" width="8.5703125" customWidth="1"/>
    <col min="5651" max="5651" width="10.5703125" bestFit="1" customWidth="1"/>
    <col min="5652" max="5652" width="9.5703125" bestFit="1" customWidth="1"/>
    <col min="5653" max="5653" width="36.5703125" bestFit="1" customWidth="1"/>
    <col min="5654" max="5654" width="10.85546875" bestFit="1" customWidth="1"/>
    <col min="5655" max="5655" width="9.7109375" bestFit="1" customWidth="1"/>
    <col min="5656" max="5656" width="6.5703125" customWidth="1"/>
    <col min="5657" max="5657" width="22" bestFit="1" customWidth="1"/>
    <col min="5658" max="5658" width="36.5703125" bestFit="1" customWidth="1"/>
    <col min="5659" max="5659" width="32.140625" bestFit="1" customWidth="1"/>
    <col min="5660" max="5660" width="19.42578125" bestFit="1" customWidth="1"/>
    <col min="5661" max="5661" width="21" bestFit="1" customWidth="1"/>
    <col min="5662" max="5662" width="10.28515625" bestFit="1" customWidth="1"/>
    <col min="5890" max="5890" width="29.5703125" customWidth="1"/>
    <col min="5891" max="5891" width="29.140625" bestFit="1" customWidth="1"/>
    <col min="5892" max="5892" width="19" bestFit="1" customWidth="1"/>
    <col min="5893" max="5893" width="17.140625" customWidth="1"/>
    <col min="5894" max="5894" width="10.5703125" bestFit="1" customWidth="1"/>
    <col min="5895" max="5895" width="20.5703125" bestFit="1" customWidth="1"/>
    <col min="5896" max="5896" width="36.5703125" bestFit="1" customWidth="1"/>
    <col min="5897" max="5897" width="31.5703125" bestFit="1" customWidth="1"/>
    <col min="5898" max="5898" width="9.5703125" bestFit="1" customWidth="1"/>
    <col min="5899" max="5899" width="15.140625" customWidth="1"/>
    <col min="5900" max="5900" width="10.7109375" bestFit="1" customWidth="1"/>
    <col min="5901" max="5901" width="10.5703125" bestFit="1" customWidth="1"/>
    <col min="5902" max="5902" width="10.7109375" bestFit="1" customWidth="1"/>
    <col min="5903" max="5904" width="18.140625" bestFit="1" customWidth="1"/>
    <col min="5905" max="5905" width="16" bestFit="1" customWidth="1"/>
    <col min="5906" max="5906" width="8.5703125" customWidth="1"/>
    <col min="5907" max="5907" width="10.5703125" bestFit="1" customWidth="1"/>
    <col min="5908" max="5908" width="9.5703125" bestFit="1" customWidth="1"/>
    <col min="5909" max="5909" width="36.5703125" bestFit="1" customWidth="1"/>
    <col min="5910" max="5910" width="10.85546875" bestFit="1" customWidth="1"/>
    <col min="5911" max="5911" width="9.7109375" bestFit="1" customWidth="1"/>
    <col min="5912" max="5912" width="6.5703125" customWidth="1"/>
    <col min="5913" max="5913" width="22" bestFit="1" customWidth="1"/>
    <col min="5914" max="5914" width="36.5703125" bestFit="1" customWidth="1"/>
    <col min="5915" max="5915" width="32.140625" bestFit="1" customWidth="1"/>
    <col min="5916" max="5916" width="19.42578125" bestFit="1" customWidth="1"/>
    <col min="5917" max="5917" width="21" bestFit="1" customWidth="1"/>
    <col min="5918" max="5918" width="10.28515625" bestFit="1" customWidth="1"/>
    <col min="6146" max="6146" width="29.5703125" customWidth="1"/>
    <col min="6147" max="6147" width="29.140625" bestFit="1" customWidth="1"/>
    <col min="6148" max="6148" width="19" bestFit="1" customWidth="1"/>
    <col min="6149" max="6149" width="17.140625" customWidth="1"/>
    <col min="6150" max="6150" width="10.5703125" bestFit="1" customWidth="1"/>
    <col min="6151" max="6151" width="20.5703125" bestFit="1" customWidth="1"/>
    <col min="6152" max="6152" width="36.5703125" bestFit="1" customWidth="1"/>
    <col min="6153" max="6153" width="31.5703125" bestFit="1" customWidth="1"/>
    <col min="6154" max="6154" width="9.5703125" bestFit="1" customWidth="1"/>
    <col min="6155" max="6155" width="15.140625" customWidth="1"/>
    <col min="6156" max="6156" width="10.7109375" bestFit="1" customWidth="1"/>
    <col min="6157" max="6157" width="10.5703125" bestFit="1" customWidth="1"/>
    <col min="6158" max="6158" width="10.7109375" bestFit="1" customWidth="1"/>
    <col min="6159" max="6160" width="18.140625" bestFit="1" customWidth="1"/>
    <col min="6161" max="6161" width="16" bestFit="1" customWidth="1"/>
    <col min="6162" max="6162" width="8.5703125" customWidth="1"/>
    <col min="6163" max="6163" width="10.5703125" bestFit="1" customWidth="1"/>
    <col min="6164" max="6164" width="9.5703125" bestFit="1" customWidth="1"/>
    <col min="6165" max="6165" width="36.5703125" bestFit="1" customWidth="1"/>
    <col min="6166" max="6166" width="10.85546875" bestFit="1" customWidth="1"/>
    <col min="6167" max="6167" width="9.7109375" bestFit="1" customWidth="1"/>
    <col min="6168" max="6168" width="6.5703125" customWidth="1"/>
    <col min="6169" max="6169" width="22" bestFit="1" customWidth="1"/>
    <col min="6170" max="6170" width="36.5703125" bestFit="1" customWidth="1"/>
    <col min="6171" max="6171" width="32.140625" bestFit="1" customWidth="1"/>
    <col min="6172" max="6172" width="19.42578125" bestFit="1" customWidth="1"/>
    <col min="6173" max="6173" width="21" bestFit="1" customWidth="1"/>
    <col min="6174" max="6174" width="10.28515625" bestFit="1" customWidth="1"/>
    <col min="6402" max="6402" width="29.5703125" customWidth="1"/>
    <col min="6403" max="6403" width="29.140625" bestFit="1" customWidth="1"/>
    <col min="6404" max="6404" width="19" bestFit="1" customWidth="1"/>
    <col min="6405" max="6405" width="17.140625" customWidth="1"/>
    <col min="6406" max="6406" width="10.5703125" bestFit="1" customWidth="1"/>
    <col min="6407" max="6407" width="20.5703125" bestFit="1" customWidth="1"/>
    <col min="6408" max="6408" width="36.5703125" bestFit="1" customWidth="1"/>
    <col min="6409" max="6409" width="31.5703125" bestFit="1" customWidth="1"/>
    <col min="6410" max="6410" width="9.5703125" bestFit="1" customWidth="1"/>
    <col min="6411" max="6411" width="15.140625" customWidth="1"/>
    <col min="6412" max="6412" width="10.7109375" bestFit="1" customWidth="1"/>
    <col min="6413" max="6413" width="10.5703125" bestFit="1" customWidth="1"/>
    <col min="6414" max="6414" width="10.7109375" bestFit="1" customWidth="1"/>
    <col min="6415" max="6416" width="18.140625" bestFit="1" customWidth="1"/>
    <col min="6417" max="6417" width="16" bestFit="1" customWidth="1"/>
    <col min="6418" max="6418" width="8.5703125" customWidth="1"/>
    <col min="6419" max="6419" width="10.5703125" bestFit="1" customWidth="1"/>
    <col min="6420" max="6420" width="9.5703125" bestFit="1" customWidth="1"/>
    <col min="6421" max="6421" width="36.5703125" bestFit="1" customWidth="1"/>
    <col min="6422" max="6422" width="10.85546875" bestFit="1" customWidth="1"/>
    <col min="6423" max="6423" width="9.7109375" bestFit="1" customWidth="1"/>
    <col min="6424" max="6424" width="6.5703125" customWidth="1"/>
    <col min="6425" max="6425" width="22" bestFit="1" customWidth="1"/>
    <col min="6426" max="6426" width="36.5703125" bestFit="1" customWidth="1"/>
    <col min="6427" max="6427" width="32.140625" bestFit="1" customWidth="1"/>
    <col min="6428" max="6428" width="19.42578125" bestFit="1" customWidth="1"/>
    <col min="6429" max="6429" width="21" bestFit="1" customWidth="1"/>
    <col min="6430" max="6430" width="10.28515625" bestFit="1" customWidth="1"/>
    <col min="6658" max="6658" width="29.5703125" customWidth="1"/>
    <col min="6659" max="6659" width="29.140625" bestFit="1" customWidth="1"/>
    <col min="6660" max="6660" width="19" bestFit="1" customWidth="1"/>
    <col min="6661" max="6661" width="17.140625" customWidth="1"/>
    <col min="6662" max="6662" width="10.5703125" bestFit="1" customWidth="1"/>
    <col min="6663" max="6663" width="20.5703125" bestFit="1" customWidth="1"/>
    <col min="6664" max="6664" width="36.5703125" bestFit="1" customWidth="1"/>
    <col min="6665" max="6665" width="31.5703125" bestFit="1" customWidth="1"/>
    <col min="6666" max="6666" width="9.5703125" bestFit="1" customWidth="1"/>
    <col min="6667" max="6667" width="15.140625" customWidth="1"/>
    <col min="6668" max="6668" width="10.7109375" bestFit="1" customWidth="1"/>
    <col min="6669" max="6669" width="10.5703125" bestFit="1" customWidth="1"/>
    <col min="6670" max="6670" width="10.7109375" bestFit="1" customWidth="1"/>
    <col min="6671" max="6672" width="18.140625" bestFit="1" customWidth="1"/>
    <col min="6673" max="6673" width="16" bestFit="1" customWidth="1"/>
    <col min="6674" max="6674" width="8.5703125" customWidth="1"/>
    <col min="6675" max="6675" width="10.5703125" bestFit="1" customWidth="1"/>
    <col min="6676" max="6676" width="9.5703125" bestFit="1" customWidth="1"/>
    <col min="6677" max="6677" width="36.5703125" bestFit="1" customWidth="1"/>
    <col min="6678" max="6678" width="10.85546875" bestFit="1" customWidth="1"/>
    <col min="6679" max="6679" width="9.7109375" bestFit="1" customWidth="1"/>
    <col min="6680" max="6680" width="6.5703125" customWidth="1"/>
    <col min="6681" max="6681" width="22" bestFit="1" customWidth="1"/>
    <col min="6682" max="6682" width="36.5703125" bestFit="1" customWidth="1"/>
    <col min="6683" max="6683" width="32.140625" bestFit="1" customWidth="1"/>
    <col min="6684" max="6684" width="19.42578125" bestFit="1" customWidth="1"/>
    <col min="6685" max="6685" width="21" bestFit="1" customWidth="1"/>
    <col min="6686" max="6686" width="10.28515625" bestFit="1" customWidth="1"/>
    <col min="6914" max="6914" width="29.5703125" customWidth="1"/>
    <col min="6915" max="6915" width="29.140625" bestFit="1" customWidth="1"/>
    <col min="6916" max="6916" width="19" bestFit="1" customWidth="1"/>
    <col min="6917" max="6917" width="17.140625" customWidth="1"/>
    <col min="6918" max="6918" width="10.5703125" bestFit="1" customWidth="1"/>
    <col min="6919" max="6919" width="20.5703125" bestFit="1" customWidth="1"/>
    <col min="6920" max="6920" width="36.5703125" bestFit="1" customWidth="1"/>
    <col min="6921" max="6921" width="31.5703125" bestFit="1" customWidth="1"/>
    <col min="6922" max="6922" width="9.5703125" bestFit="1" customWidth="1"/>
    <col min="6923" max="6923" width="15.140625" customWidth="1"/>
    <col min="6924" max="6924" width="10.7109375" bestFit="1" customWidth="1"/>
    <col min="6925" max="6925" width="10.5703125" bestFit="1" customWidth="1"/>
    <col min="6926" max="6926" width="10.7109375" bestFit="1" customWidth="1"/>
    <col min="6927" max="6928" width="18.140625" bestFit="1" customWidth="1"/>
    <col min="6929" max="6929" width="16" bestFit="1" customWidth="1"/>
    <col min="6930" max="6930" width="8.5703125" customWidth="1"/>
    <col min="6931" max="6931" width="10.5703125" bestFit="1" customWidth="1"/>
    <col min="6932" max="6932" width="9.5703125" bestFit="1" customWidth="1"/>
    <col min="6933" max="6933" width="36.5703125" bestFit="1" customWidth="1"/>
    <col min="6934" max="6934" width="10.85546875" bestFit="1" customWidth="1"/>
    <col min="6935" max="6935" width="9.7109375" bestFit="1" customWidth="1"/>
    <col min="6936" max="6936" width="6.5703125" customWidth="1"/>
    <col min="6937" max="6937" width="22" bestFit="1" customWidth="1"/>
    <col min="6938" max="6938" width="36.5703125" bestFit="1" customWidth="1"/>
    <col min="6939" max="6939" width="32.140625" bestFit="1" customWidth="1"/>
    <col min="6940" max="6940" width="19.42578125" bestFit="1" customWidth="1"/>
    <col min="6941" max="6941" width="21" bestFit="1" customWidth="1"/>
    <col min="6942" max="6942" width="10.28515625" bestFit="1" customWidth="1"/>
    <col min="7170" max="7170" width="29.5703125" customWidth="1"/>
    <col min="7171" max="7171" width="29.140625" bestFit="1" customWidth="1"/>
    <col min="7172" max="7172" width="19" bestFit="1" customWidth="1"/>
    <col min="7173" max="7173" width="17.140625" customWidth="1"/>
    <col min="7174" max="7174" width="10.5703125" bestFit="1" customWidth="1"/>
    <col min="7175" max="7175" width="20.5703125" bestFit="1" customWidth="1"/>
    <col min="7176" max="7176" width="36.5703125" bestFit="1" customWidth="1"/>
    <col min="7177" max="7177" width="31.5703125" bestFit="1" customWidth="1"/>
    <col min="7178" max="7178" width="9.5703125" bestFit="1" customWidth="1"/>
    <col min="7179" max="7179" width="15.140625" customWidth="1"/>
    <col min="7180" max="7180" width="10.7109375" bestFit="1" customWidth="1"/>
    <col min="7181" max="7181" width="10.5703125" bestFit="1" customWidth="1"/>
    <col min="7182" max="7182" width="10.7109375" bestFit="1" customWidth="1"/>
    <col min="7183" max="7184" width="18.140625" bestFit="1" customWidth="1"/>
    <col min="7185" max="7185" width="16" bestFit="1" customWidth="1"/>
    <col min="7186" max="7186" width="8.5703125" customWidth="1"/>
    <col min="7187" max="7187" width="10.5703125" bestFit="1" customWidth="1"/>
    <col min="7188" max="7188" width="9.5703125" bestFit="1" customWidth="1"/>
    <col min="7189" max="7189" width="36.5703125" bestFit="1" customWidth="1"/>
    <col min="7190" max="7190" width="10.85546875" bestFit="1" customWidth="1"/>
    <col min="7191" max="7191" width="9.7109375" bestFit="1" customWidth="1"/>
    <col min="7192" max="7192" width="6.5703125" customWidth="1"/>
    <col min="7193" max="7193" width="22" bestFit="1" customWidth="1"/>
    <col min="7194" max="7194" width="36.5703125" bestFit="1" customWidth="1"/>
    <col min="7195" max="7195" width="32.140625" bestFit="1" customWidth="1"/>
    <col min="7196" max="7196" width="19.42578125" bestFit="1" customWidth="1"/>
    <col min="7197" max="7197" width="21" bestFit="1" customWidth="1"/>
    <col min="7198" max="7198" width="10.28515625" bestFit="1" customWidth="1"/>
    <col min="7426" max="7426" width="29.5703125" customWidth="1"/>
    <col min="7427" max="7427" width="29.140625" bestFit="1" customWidth="1"/>
    <col min="7428" max="7428" width="19" bestFit="1" customWidth="1"/>
    <col min="7429" max="7429" width="17.140625" customWidth="1"/>
    <col min="7430" max="7430" width="10.5703125" bestFit="1" customWidth="1"/>
    <col min="7431" max="7431" width="20.5703125" bestFit="1" customWidth="1"/>
    <col min="7432" max="7432" width="36.5703125" bestFit="1" customWidth="1"/>
    <col min="7433" max="7433" width="31.5703125" bestFit="1" customWidth="1"/>
    <col min="7434" max="7434" width="9.5703125" bestFit="1" customWidth="1"/>
    <col min="7435" max="7435" width="15.140625" customWidth="1"/>
    <col min="7436" max="7436" width="10.7109375" bestFit="1" customWidth="1"/>
    <col min="7437" max="7437" width="10.5703125" bestFit="1" customWidth="1"/>
    <col min="7438" max="7438" width="10.7109375" bestFit="1" customWidth="1"/>
    <col min="7439" max="7440" width="18.140625" bestFit="1" customWidth="1"/>
    <col min="7441" max="7441" width="16" bestFit="1" customWidth="1"/>
    <col min="7442" max="7442" width="8.5703125" customWidth="1"/>
    <col min="7443" max="7443" width="10.5703125" bestFit="1" customWidth="1"/>
    <col min="7444" max="7444" width="9.5703125" bestFit="1" customWidth="1"/>
    <col min="7445" max="7445" width="36.5703125" bestFit="1" customWidth="1"/>
    <col min="7446" max="7446" width="10.85546875" bestFit="1" customWidth="1"/>
    <col min="7447" max="7447" width="9.7109375" bestFit="1" customWidth="1"/>
    <col min="7448" max="7448" width="6.5703125" customWidth="1"/>
    <col min="7449" max="7449" width="22" bestFit="1" customWidth="1"/>
    <col min="7450" max="7450" width="36.5703125" bestFit="1" customWidth="1"/>
    <col min="7451" max="7451" width="32.140625" bestFit="1" customWidth="1"/>
    <col min="7452" max="7452" width="19.42578125" bestFit="1" customWidth="1"/>
    <col min="7453" max="7453" width="21" bestFit="1" customWidth="1"/>
    <col min="7454" max="7454" width="10.28515625" bestFit="1" customWidth="1"/>
    <col min="7682" max="7682" width="29.5703125" customWidth="1"/>
    <col min="7683" max="7683" width="29.140625" bestFit="1" customWidth="1"/>
    <col min="7684" max="7684" width="19" bestFit="1" customWidth="1"/>
    <col min="7685" max="7685" width="17.140625" customWidth="1"/>
    <col min="7686" max="7686" width="10.5703125" bestFit="1" customWidth="1"/>
    <col min="7687" max="7687" width="20.5703125" bestFit="1" customWidth="1"/>
    <col min="7688" max="7688" width="36.5703125" bestFit="1" customWidth="1"/>
    <col min="7689" max="7689" width="31.5703125" bestFit="1" customWidth="1"/>
    <col min="7690" max="7690" width="9.5703125" bestFit="1" customWidth="1"/>
    <col min="7691" max="7691" width="15.140625" customWidth="1"/>
    <col min="7692" max="7692" width="10.7109375" bestFit="1" customWidth="1"/>
    <col min="7693" max="7693" width="10.5703125" bestFit="1" customWidth="1"/>
    <col min="7694" max="7694" width="10.7109375" bestFit="1" customWidth="1"/>
    <col min="7695" max="7696" width="18.140625" bestFit="1" customWidth="1"/>
    <col min="7697" max="7697" width="16" bestFit="1" customWidth="1"/>
    <col min="7698" max="7698" width="8.5703125" customWidth="1"/>
    <col min="7699" max="7699" width="10.5703125" bestFit="1" customWidth="1"/>
    <col min="7700" max="7700" width="9.5703125" bestFit="1" customWidth="1"/>
    <col min="7701" max="7701" width="36.5703125" bestFit="1" customWidth="1"/>
    <col min="7702" max="7702" width="10.85546875" bestFit="1" customWidth="1"/>
    <col min="7703" max="7703" width="9.7109375" bestFit="1" customWidth="1"/>
    <col min="7704" max="7704" width="6.5703125" customWidth="1"/>
    <col min="7705" max="7705" width="22" bestFit="1" customWidth="1"/>
    <col min="7706" max="7706" width="36.5703125" bestFit="1" customWidth="1"/>
    <col min="7707" max="7707" width="32.140625" bestFit="1" customWidth="1"/>
    <col min="7708" max="7708" width="19.42578125" bestFit="1" customWidth="1"/>
    <col min="7709" max="7709" width="21" bestFit="1" customWidth="1"/>
    <col min="7710" max="7710" width="10.28515625" bestFit="1" customWidth="1"/>
    <col min="7938" max="7938" width="29.5703125" customWidth="1"/>
    <col min="7939" max="7939" width="29.140625" bestFit="1" customWidth="1"/>
    <col min="7940" max="7940" width="19" bestFit="1" customWidth="1"/>
    <col min="7941" max="7941" width="17.140625" customWidth="1"/>
    <col min="7942" max="7942" width="10.5703125" bestFit="1" customWidth="1"/>
    <col min="7943" max="7943" width="20.5703125" bestFit="1" customWidth="1"/>
    <col min="7944" max="7944" width="36.5703125" bestFit="1" customWidth="1"/>
    <col min="7945" max="7945" width="31.5703125" bestFit="1" customWidth="1"/>
    <col min="7946" max="7946" width="9.5703125" bestFit="1" customWidth="1"/>
    <col min="7947" max="7947" width="15.140625" customWidth="1"/>
    <col min="7948" max="7948" width="10.7109375" bestFit="1" customWidth="1"/>
    <col min="7949" max="7949" width="10.5703125" bestFit="1" customWidth="1"/>
    <col min="7950" max="7950" width="10.7109375" bestFit="1" customWidth="1"/>
    <col min="7951" max="7952" width="18.140625" bestFit="1" customWidth="1"/>
    <col min="7953" max="7953" width="16" bestFit="1" customWidth="1"/>
    <col min="7954" max="7954" width="8.5703125" customWidth="1"/>
    <col min="7955" max="7955" width="10.5703125" bestFit="1" customWidth="1"/>
    <col min="7956" max="7956" width="9.5703125" bestFit="1" customWidth="1"/>
    <col min="7957" max="7957" width="36.5703125" bestFit="1" customWidth="1"/>
    <col min="7958" max="7958" width="10.85546875" bestFit="1" customWidth="1"/>
    <col min="7959" max="7959" width="9.7109375" bestFit="1" customWidth="1"/>
    <col min="7960" max="7960" width="6.5703125" customWidth="1"/>
    <col min="7961" max="7961" width="22" bestFit="1" customWidth="1"/>
    <col min="7962" max="7962" width="36.5703125" bestFit="1" customWidth="1"/>
    <col min="7963" max="7963" width="32.140625" bestFit="1" customWidth="1"/>
    <col min="7964" max="7964" width="19.42578125" bestFit="1" customWidth="1"/>
    <col min="7965" max="7965" width="21" bestFit="1" customWidth="1"/>
    <col min="7966" max="7966" width="10.28515625" bestFit="1" customWidth="1"/>
    <col min="8194" max="8194" width="29.5703125" customWidth="1"/>
    <col min="8195" max="8195" width="29.140625" bestFit="1" customWidth="1"/>
    <col min="8196" max="8196" width="19" bestFit="1" customWidth="1"/>
    <col min="8197" max="8197" width="17.140625" customWidth="1"/>
    <col min="8198" max="8198" width="10.5703125" bestFit="1" customWidth="1"/>
    <col min="8199" max="8199" width="20.5703125" bestFit="1" customWidth="1"/>
    <col min="8200" max="8200" width="36.5703125" bestFit="1" customWidth="1"/>
    <col min="8201" max="8201" width="31.5703125" bestFit="1" customWidth="1"/>
    <col min="8202" max="8202" width="9.5703125" bestFit="1" customWidth="1"/>
    <col min="8203" max="8203" width="15.140625" customWidth="1"/>
    <col min="8204" max="8204" width="10.7109375" bestFit="1" customWidth="1"/>
    <col min="8205" max="8205" width="10.5703125" bestFit="1" customWidth="1"/>
    <col min="8206" max="8206" width="10.7109375" bestFit="1" customWidth="1"/>
    <col min="8207" max="8208" width="18.140625" bestFit="1" customWidth="1"/>
    <col min="8209" max="8209" width="16" bestFit="1" customWidth="1"/>
    <col min="8210" max="8210" width="8.5703125" customWidth="1"/>
    <col min="8211" max="8211" width="10.5703125" bestFit="1" customWidth="1"/>
    <col min="8212" max="8212" width="9.5703125" bestFit="1" customWidth="1"/>
    <col min="8213" max="8213" width="36.5703125" bestFit="1" customWidth="1"/>
    <col min="8214" max="8214" width="10.85546875" bestFit="1" customWidth="1"/>
    <col min="8215" max="8215" width="9.7109375" bestFit="1" customWidth="1"/>
    <col min="8216" max="8216" width="6.5703125" customWidth="1"/>
    <col min="8217" max="8217" width="22" bestFit="1" customWidth="1"/>
    <col min="8218" max="8218" width="36.5703125" bestFit="1" customWidth="1"/>
    <col min="8219" max="8219" width="32.140625" bestFit="1" customWidth="1"/>
    <col min="8220" max="8220" width="19.42578125" bestFit="1" customWidth="1"/>
    <col min="8221" max="8221" width="21" bestFit="1" customWidth="1"/>
    <col min="8222" max="8222" width="10.28515625" bestFit="1" customWidth="1"/>
    <col min="8450" max="8450" width="29.5703125" customWidth="1"/>
    <col min="8451" max="8451" width="29.140625" bestFit="1" customWidth="1"/>
    <col min="8452" max="8452" width="19" bestFit="1" customWidth="1"/>
    <col min="8453" max="8453" width="17.140625" customWidth="1"/>
    <col min="8454" max="8454" width="10.5703125" bestFit="1" customWidth="1"/>
    <col min="8455" max="8455" width="20.5703125" bestFit="1" customWidth="1"/>
    <col min="8456" max="8456" width="36.5703125" bestFit="1" customWidth="1"/>
    <col min="8457" max="8457" width="31.5703125" bestFit="1" customWidth="1"/>
    <col min="8458" max="8458" width="9.5703125" bestFit="1" customWidth="1"/>
    <col min="8459" max="8459" width="15.140625" customWidth="1"/>
    <col min="8460" max="8460" width="10.7109375" bestFit="1" customWidth="1"/>
    <col min="8461" max="8461" width="10.5703125" bestFit="1" customWidth="1"/>
    <col min="8462" max="8462" width="10.7109375" bestFit="1" customWidth="1"/>
    <col min="8463" max="8464" width="18.140625" bestFit="1" customWidth="1"/>
    <col min="8465" max="8465" width="16" bestFit="1" customWidth="1"/>
    <col min="8466" max="8466" width="8.5703125" customWidth="1"/>
    <col min="8467" max="8467" width="10.5703125" bestFit="1" customWidth="1"/>
    <col min="8468" max="8468" width="9.5703125" bestFit="1" customWidth="1"/>
    <col min="8469" max="8469" width="36.5703125" bestFit="1" customWidth="1"/>
    <col min="8470" max="8470" width="10.85546875" bestFit="1" customWidth="1"/>
    <col min="8471" max="8471" width="9.7109375" bestFit="1" customWidth="1"/>
    <col min="8472" max="8472" width="6.5703125" customWidth="1"/>
    <col min="8473" max="8473" width="22" bestFit="1" customWidth="1"/>
    <col min="8474" max="8474" width="36.5703125" bestFit="1" customWidth="1"/>
    <col min="8475" max="8475" width="32.140625" bestFit="1" customWidth="1"/>
    <col min="8476" max="8476" width="19.42578125" bestFit="1" customWidth="1"/>
    <col min="8477" max="8477" width="21" bestFit="1" customWidth="1"/>
    <col min="8478" max="8478" width="10.28515625" bestFit="1" customWidth="1"/>
    <col min="8706" max="8706" width="29.5703125" customWidth="1"/>
    <col min="8707" max="8707" width="29.140625" bestFit="1" customWidth="1"/>
    <col min="8708" max="8708" width="19" bestFit="1" customWidth="1"/>
    <col min="8709" max="8709" width="17.140625" customWidth="1"/>
    <col min="8710" max="8710" width="10.5703125" bestFit="1" customWidth="1"/>
    <col min="8711" max="8711" width="20.5703125" bestFit="1" customWidth="1"/>
    <col min="8712" max="8712" width="36.5703125" bestFit="1" customWidth="1"/>
    <col min="8713" max="8713" width="31.5703125" bestFit="1" customWidth="1"/>
    <col min="8714" max="8714" width="9.5703125" bestFit="1" customWidth="1"/>
    <col min="8715" max="8715" width="15.140625" customWidth="1"/>
    <col min="8716" max="8716" width="10.7109375" bestFit="1" customWidth="1"/>
    <col min="8717" max="8717" width="10.5703125" bestFit="1" customWidth="1"/>
    <col min="8718" max="8718" width="10.7109375" bestFit="1" customWidth="1"/>
    <col min="8719" max="8720" width="18.140625" bestFit="1" customWidth="1"/>
    <col min="8721" max="8721" width="16" bestFit="1" customWidth="1"/>
    <col min="8722" max="8722" width="8.5703125" customWidth="1"/>
    <col min="8723" max="8723" width="10.5703125" bestFit="1" customWidth="1"/>
    <col min="8724" max="8724" width="9.5703125" bestFit="1" customWidth="1"/>
    <col min="8725" max="8725" width="36.5703125" bestFit="1" customWidth="1"/>
    <col min="8726" max="8726" width="10.85546875" bestFit="1" customWidth="1"/>
    <col min="8727" max="8727" width="9.7109375" bestFit="1" customWidth="1"/>
    <col min="8728" max="8728" width="6.5703125" customWidth="1"/>
    <col min="8729" max="8729" width="22" bestFit="1" customWidth="1"/>
    <col min="8730" max="8730" width="36.5703125" bestFit="1" customWidth="1"/>
    <col min="8731" max="8731" width="32.140625" bestFit="1" customWidth="1"/>
    <col min="8732" max="8732" width="19.42578125" bestFit="1" customWidth="1"/>
    <col min="8733" max="8733" width="21" bestFit="1" customWidth="1"/>
    <col min="8734" max="8734" width="10.28515625" bestFit="1" customWidth="1"/>
    <col min="8962" max="8962" width="29.5703125" customWidth="1"/>
    <col min="8963" max="8963" width="29.140625" bestFit="1" customWidth="1"/>
    <col min="8964" max="8964" width="19" bestFit="1" customWidth="1"/>
    <col min="8965" max="8965" width="17.140625" customWidth="1"/>
    <col min="8966" max="8966" width="10.5703125" bestFit="1" customWidth="1"/>
    <col min="8967" max="8967" width="20.5703125" bestFit="1" customWidth="1"/>
    <col min="8968" max="8968" width="36.5703125" bestFit="1" customWidth="1"/>
    <col min="8969" max="8969" width="31.5703125" bestFit="1" customWidth="1"/>
    <col min="8970" max="8970" width="9.5703125" bestFit="1" customWidth="1"/>
    <col min="8971" max="8971" width="15.140625" customWidth="1"/>
    <col min="8972" max="8972" width="10.7109375" bestFit="1" customWidth="1"/>
    <col min="8973" max="8973" width="10.5703125" bestFit="1" customWidth="1"/>
    <col min="8974" max="8974" width="10.7109375" bestFit="1" customWidth="1"/>
    <col min="8975" max="8976" width="18.140625" bestFit="1" customWidth="1"/>
    <col min="8977" max="8977" width="16" bestFit="1" customWidth="1"/>
    <col min="8978" max="8978" width="8.5703125" customWidth="1"/>
    <col min="8979" max="8979" width="10.5703125" bestFit="1" customWidth="1"/>
    <col min="8980" max="8980" width="9.5703125" bestFit="1" customWidth="1"/>
    <col min="8981" max="8981" width="36.5703125" bestFit="1" customWidth="1"/>
    <col min="8982" max="8982" width="10.85546875" bestFit="1" customWidth="1"/>
    <col min="8983" max="8983" width="9.7109375" bestFit="1" customWidth="1"/>
    <col min="8984" max="8984" width="6.5703125" customWidth="1"/>
    <col min="8985" max="8985" width="22" bestFit="1" customWidth="1"/>
    <col min="8986" max="8986" width="36.5703125" bestFit="1" customWidth="1"/>
    <col min="8987" max="8987" width="32.140625" bestFit="1" customWidth="1"/>
    <col min="8988" max="8988" width="19.42578125" bestFit="1" customWidth="1"/>
    <col min="8989" max="8989" width="21" bestFit="1" customWidth="1"/>
    <col min="8990" max="8990" width="10.28515625" bestFit="1" customWidth="1"/>
    <col min="9218" max="9218" width="29.5703125" customWidth="1"/>
    <col min="9219" max="9219" width="29.140625" bestFit="1" customWidth="1"/>
    <col min="9220" max="9220" width="19" bestFit="1" customWidth="1"/>
    <col min="9221" max="9221" width="17.140625" customWidth="1"/>
    <col min="9222" max="9222" width="10.5703125" bestFit="1" customWidth="1"/>
    <col min="9223" max="9223" width="20.5703125" bestFit="1" customWidth="1"/>
    <col min="9224" max="9224" width="36.5703125" bestFit="1" customWidth="1"/>
    <col min="9225" max="9225" width="31.5703125" bestFit="1" customWidth="1"/>
    <col min="9226" max="9226" width="9.5703125" bestFit="1" customWidth="1"/>
    <col min="9227" max="9227" width="15.140625" customWidth="1"/>
    <col min="9228" max="9228" width="10.7109375" bestFit="1" customWidth="1"/>
    <col min="9229" max="9229" width="10.5703125" bestFit="1" customWidth="1"/>
    <col min="9230" max="9230" width="10.7109375" bestFit="1" customWidth="1"/>
    <col min="9231" max="9232" width="18.140625" bestFit="1" customWidth="1"/>
    <col min="9233" max="9233" width="16" bestFit="1" customWidth="1"/>
    <col min="9234" max="9234" width="8.5703125" customWidth="1"/>
    <col min="9235" max="9235" width="10.5703125" bestFit="1" customWidth="1"/>
    <col min="9236" max="9236" width="9.5703125" bestFit="1" customWidth="1"/>
    <col min="9237" max="9237" width="36.5703125" bestFit="1" customWidth="1"/>
    <col min="9238" max="9238" width="10.85546875" bestFit="1" customWidth="1"/>
    <col min="9239" max="9239" width="9.7109375" bestFit="1" customWidth="1"/>
    <col min="9240" max="9240" width="6.5703125" customWidth="1"/>
    <col min="9241" max="9241" width="22" bestFit="1" customWidth="1"/>
    <col min="9242" max="9242" width="36.5703125" bestFit="1" customWidth="1"/>
    <col min="9243" max="9243" width="32.140625" bestFit="1" customWidth="1"/>
    <col min="9244" max="9244" width="19.42578125" bestFit="1" customWidth="1"/>
    <col min="9245" max="9245" width="21" bestFit="1" customWidth="1"/>
    <col min="9246" max="9246" width="10.28515625" bestFit="1" customWidth="1"/>
    <col min="9474" max="9474" width="29.5703125" customWidth="1"/>
    <col min="9475" max="9475" width="29.140625" bestFit="1" customWidth="1"/>
    <col min="9476" max="9476" width="19" bestFit="1" customWidth="1"/>
    <col min="9477" max="9477" width="17.140625" customWidth="1"/>
    <col min="9478" max="9478" width="10.5703125" bestFit="1" customWidth="1"/>
    <col min="9479" max="9479" width="20.5703125" bestFit="1" customWidth="1"/>
    <col min="9480" max="9480" width="36.5703125" bestFit="1" customWidth="1"/>
    <col min="9481" max="9481" width="31.5703125" bestFit="1" customWidth="1"/>
    <col min="9482" max="9482" width="9.5703125" bestFit="1" customWidth="1"/>
    <col min="9483" max="9483" width="15.140625" customWidth="1"/>
    <col min="9484" max="9484" width="10.7109375" bestFit="1" customWidth="1"/>
    <col min="9485" max="9485" width="10.5703125" bestFit="1" customWidth="1"/>
    <col min="9486" max="9486" width="10.7109375" bestFit="1" customWidth="1"/>
    <col min="9487" max="9488" width="18.140625" bestFit="1" customWidth="1"/>
    <col min="9489" max="9489" width="16" bestFit="1" customWidth="1"/>
    <col min="9490" max="9490" width="8.5703125" customWidth="1"/>
    <col min="9491" max="9491" width="10.5703125" bestFit="1" customWidth="1"/>
    <col min="9492" max="9492" width="9.5703125" bestFit="1" customWidth="1"/>
    <col min="9493" max="9493" width="36.5703125" bestFit="1" customWidth="1"/>
    <col min="9494" max="9494" width="10.85546875" bestFit="1" customWidth="1"/>
    <col min="9495" max="9495" width="9.7109375" bestFit="1" customWidth="1"/>
    <col min="9496" max="9496" width="6.5703125" customWidth="1"/>
    <col min="9497" max="9497" width="22" bestFit="1" customWidth="1"/>
    <col min="9498" max="9498" width="36.5703125" bestFit="1" customWidth="1"/>
    <col min="9499" max="9499" width="32.140625" bestFit="1" customWidth="1"/>
    <col min="9500" max="9500" width="19.42578125" bestFit="1" customWidth="1"/>
    <col min="9501" max="9501" width="21" bestFit="1" customWidth="1"/>
    <col min="9502" max="9502" width="10.28515625" bestFit="1" customWidth="1"/>
    <col min="9730" max="9730" width="29.5703125" customWidth="1"/>
    <col min="9731" max="9731" width="29.140625" bestFit="1" customWidth="1"/>
    <col min="9732" max="9732" width="19" bestFit="1" customWidth="1"/>
    <col min="9733" max="9733" width="17.140625" customWidth="1"/>
    <col min="9734" max="9734" width="10.5703125" bestFit="1" customWidth="1"/>
    <col min="9735" max="9735" width="20.5703125" bestFit="1" customWidth="1"/>
    <col min="9736" max="9736" width="36.5703125" bestFit="1" customWidth="1"/>
    <col min="9737" max="9737" width="31.5703125" bestFit="1" customWidth="1"/>
    <col min="9738" max="9738" width="9.5703125" bestFit="1" customWidth="1"/>
    <col min="9739" max="9739" width="15.140625" customWidth="1"/>
    <col min="9740" max="9740" width="10.7109375" bestFit="1" customWidth="1"/>
    <col min="9741" max="9741" width="10.5703125" bestFit="1" customWidth="1"/>
    <col min="9742" max="9742" width="10.7109375" bestFit="1" customWidth="1"/>
    <col min="9743" max="9744" width="18.140625" bestFit="1" customWidth="1"/>
    <col min="9745" max="9745" width="16" bestFit="1" customWidth="1"/>
    <col min="9746" max="9746" width="8.5703125" customWidth="1"/>
    <col min="9747" max="9747" width="10.5703125" bestFit="1" customWidth="1"/>
    <col min="9748" max="9748" width="9.5703125" bestFit="1" customWidth="1"/>
    <col min="9749" max="9749" width="36.5703125" bestFit="1" customWidth="1"/>
    <col min="9750" max="9750" width="10.85546875" bestFit="1" customWidth="1"/>
    <col min="9751" max="9751" width="9.7109375" bestFit="1" customWidth="1"/>
    <col min="9752" max="9752" width="6.5703125" customWidth="1"/>
    <col min="9753" max="9753" width="22" bestFit="1" customWidth="1"/>
    <col min="9754" max="9754" width="36.5703125" bestFit="1" customWidth="1"/>
    <col min="9755" max="9755" width="32.140625" bestFit="1" customWidth="1"/>
    <col min="9756" max="9756" width="19.42578125" bestFit="1" customWidth="1"/>
    <col min="9757" max="9757" width="21" bestFit="1" customWidth="1"/>
    <col min="9758" max="9758" width="10.28515625" bestFit="1" customWidth="1"/>
    <col min="9986" max="9986" width="29.5703125" customWidth="1"/>
    <col min="9987" max="9987" width="29.140625" bestFit="1" customWidth="1"/>
    <col min="9988" max="9988" width="19" bestFit="1" customWidth="1"/>
    <col min="9989" max="9989" width="17.140625" customWidth="1"/>
    <col min="9990" max="9990" width="10.5703125" bestFit="1" customWidth="1"/>
    <col min="9991" max="9991" width="20.5703125" bestFit="1" customWidth="1"/>
    <col min="9992" max="9992" width="36.5703125" bestFit="1" customWidth="1"/>
    <col min="9993" max="9993" width="31.5703125" bestFit="1" customWidth="1"/>
    <col min="9994" max="9994" width="9.5703125" bestFit="1" customWidth="1"/>
    <col min="9995" max="9995" width="15.140625" customWidth="1"/>
    <col min="9996" max="9996" width="10.7109375" bestFit="1" customWidth="1"/>
    <col min="9997" max="9997" width="10.5703125" bestFit="1" customWidth="1"/>
    <col min="9998" max="9998" width="10.7109375" bestFit="1" customWidth="1"/>
    <col min="9999" max="10000" width="18.140625" bestFit="1" customWidth="1"/>
    <col min="10001" max="10001" width="16" bestFit="1" customWidth="1"/>
    <col min="10002" max="10002" width="8.5703125" customWidth="1"/>
    <col min="10003" max="10003" width="10.5703125" bestFit="1" customWidth="1"/>
    <col min="10004" max="10004" width="9.5703125" bestFit="1" customWidth="1"/>
    <col min="10005" max="10005" width="36.5703125" bestFit="1" customWidth="1"/>
    <col min="10006" max="10006" width="10.85546875" bestFit="1" customWidth="1"/>
    <col min="10007" max="10007" width="9.7109375" bestFit="1" customWidth="1"/>
    <col min="10008" max="10008" width="6.5703125" customWidth="1"/>
    <col min="10009" max="10009" width="22" bestFit="1" customWidth="1"/>
    <col min="10010" max="10010" width="36.5703125" bestFit="1" customWidth="1"/>
    <col min="10011" max="10011" width="32.140625" bestFit="1" customWidth="1"/>
    <col min="10012" max="10012" width="19.42578125" bestFit="1" customWidth="1"/>
    <col min="10013" max="10013" width="21" bestFit="1" customWidth="1"/>
    <col min="10014" max="10014" width="10.28515625" bestFit="1" customWidth="1"/>
    <col min="10242" max="10242" width="29.5703125" customWidth="1"/>
    <col min="10243" max="10243" width="29.140625" bestFit="1" customWidth="1"/>
    <col min="10244" max="10244" width="19" bestFit="1" customWidth="1"/>
    <col min="10245" max="10245" width="17.140625" customWidth="1"/>
    <col min="10246" max="10246" width="10.5703125" bestFit="1" customWidth="1"/>
    <col min="10247" max="10247" width="20.5703125" bestFit="1" customWidth="1"/>
    <col min="10248" max="10248" width="36.5703125" bestFit="1" customWidth="1"/>
    <col min="10249" max="10249" width="31.5703125" bestFit="1" customWidth="1"/>
    <col min="10250" max="10250" width="9.5703125" bestFit="1" customWidth="1"/>
    <col min="10251" max="10251" width="15.140625" customWidth="1"/>
    <col min="10252" max="10252" width="10.7109375" bestFit="1" customWidth="1"/>
    <col min="10253" max="10253" width="10.5703125" bestFit="1" customWidth="1"/>
    <col min="10254" max="10254" width="10.7109375" bestFit="1" customWidth="1"/>
    <col min="10255" max="10256" width="18.140625" bestFit="1" customWidth="1"/>
    <col min="10257" max="10257" width="16" bestFit="1" customWidth="1"/>
    <col min="10258" max="10258" width="8.5703125" customWidth="1"/>
    <col min="10259" max="10259" width="10.5703125" bestFit="1" customWidth="1"/>
    <col min="10260" max="10260" width="9.5703125" bestFit="1" customWidth="1"/>
    <col min="10261" max="10261" width="36.5703125" bestFit="1" customWidth="1"/>
    <col min="10262" max="10262" width="10.85546875" bestFit="1" customWidth="1"/>
    <col min="10263" max="10263" width="9.7109375" bestFit="1" customWidth="1"/>
    <col min="10264" max="10264" width="6.5703125" customWidth="1"/>
    <col min="10265" max="10265" width="22" bestFit="1" customWidth="1"/>
    <col min="10266" max="10266" width="36.5703125" bestFit="1" customWidth="1"/>
    <col min="10267" max="10267" width="32.140625" bestFit="1" customWidth="1"/>
    <col min="10268" max="10268" width="19.42578125" bestFit="1" customWidth="1"/>
    <col min="10269" max="10269" width="21" bestFit="1" customWidth="1"/>
    <col min="10270" max="10270" width="10.28515625" bestFit="1" customWidth="1"/>
    <col min="10498" max="10498" width="29.5703125" customWidth="1"/>
    <col min="10499" max="10499" width="29.140625" bestFit="1" customWidth="1"/>
    <col min="10500" max="10500" width="19" bestFit="1" customWidth="1"/>
    <col min="10501" max="10501" width="17.140625" customWidth="1"/>
    <col min="10502" max="10502" width="10.5703125" bestFit="1" customWidth="1"/>
    <col min="10503" max="10503" width="20.5703125" bestFit="1" customWidth="1"/>
    <col min="10504" max="10504" width="36.5703125" bestFit="1" customWidth="1"/>
    <col min="10505" max="10505" width="31.5703125" bestFit="1" customWidth="1"/>
    <col min="10506" max="10506" width="9.5703125" bestFit="1" customWidth="1"/>
    <col min="10507" max="10507" width="15.140625" customWidth="1"/>
    <col min="10508" max="10508" width="10.7109375" bestFit="1" customWidth="1"/>
    <col min="10509" max="10509" width="10.5703125" bestFit="1" customWidth="1"/>
    <col min="10510" max="10510" width="10.7109375" bestFit="1" customWidth="1"/>
    <col min="10511" max="10512" width="18.140625" bestFit="1" customWidth="1"/>
    <col min="10513" max="10513" width="16" bestFit="1" customWidth="1"/>
    <col min="10514" max="10514" width="8.5703125" customWidth="1"/>
    <col min="10515" max="10515" width="10.5703125" bestFit="1" customWidth="1"/>
    <col min="10516" max="10516" width="9.5703125" bestFit="1" customWidth="1"/>
    <col min="10517" max="10517" width="36.5703125" bestFit="1" customWidth="1"/>
    <col min="10518" max="10518" width="10.85546875" bestFit="1" customWidth="1"/>
    <col min="10519" max="10519" width="9.7109375" bestFit="1" customWidth="1"/>
    <col min="10520" max="10520" width="6.5703125" customWidth="1"/>
    <col min="10521" max="10521" width="22" bestFit="1" customWidth="1"/>
    <col min="10522" max="10522" width="36.5703125" bestFit="1" customWidth="1"/>
    <col min="10523" max="10523" width="32.140625" bestFit="1" customWidth="1"/>
    <col min="10524" max="10524" width="19.42578125" bestFit="1" customWidth="1"/>
    <col min="10525" max="10525" width="21" bestFit="1" customWidth="1"/>
    <col min="10526" max="10526" width="10.28515625" bestFit="1" customWidth="1"/>
    <col min="10754" max="10754" width="29.5703125" customWidth="1"/>
    <col min="10755" max="10755" width="29.140625" bestFit="1" customWidth="1"/>
    <col min="10756" max="10756" width="19" bestFit="1" customWidth="1"/>
    <col min="10757" max="10757" width="17.140625" customWidth="1"/>
    <col min="10758" max="10758" width="10.5703125" bestFit="1" customWidth="1"/>
    <col min="10759" max="10759" width="20.5703125" bestFit="1" customWidth="1"/>
    <col min="10760" max="10760" width="36.5703125" bestFit="1" customWidth="1"/>
    <col min="10761" max="10761" width="31.5703125" bestFit="1" customWidth="1"/>
    <col min="10762" max="10762" width="9.5703125" bestFit="1" customWidth="1"/>
    <col min="10763" max="10763" width="15.140625" customWidth="1"/>
    <col min="10764" max="10764" width="10.7109375" bestFit="1" customWidth="1"/>
    <col min="10765" max="10765" width="10.5703125" bestFit="1" customWidth="1"/>
    <col min="10766" max="10766" width="10.7109375" bestFit="1" customWidth="1"/>
    <col min="10767" max="10768" width="18.140625" bestFit="1" customWidth="1"/>
    <col min="10769" max="10769" width="16" bestFit="1" customWidth="1"/>
    <col min="10770" max="10770" width="8.5703125" customWidth="1"/>
    <col min="10771" max="10771" width="10.5703125" bestFit="1" customWidth="1"/>
    <col min="10772" max="10772" width="9.5703125" bestFit="1" customWidth="1"/>
    <col min="10773" max="10773" width="36.5703125" bestFit="1" customWidth="1"/>
    <col min="10774" max="10774" width="10.85546875" bestFit="1" customWidth="1"/>
    <col min="10775" max="10775" width="9.7109375" bestFit="1" customWidth="1"/>
    <col min="10776" max="10776" width="6.5703125" customWidth="1"/>
    <col min="10777" max="10777" width="22" bestFit="1" customWidth="1"/>
    <col min="10778" max="10778" width="36.5703125" bestFit="1" customWidth="1"/>
    <col min="10779" max="10779" width="32.140625" bestFit="1" customWidth="1"/>
    <col min="10780" max="10780" width="19.42578125" bestFit="1" customWidth="1"/>
    <col min="10781" max="10781" width="21" bestFit="1" customWidth="1"/>
    <col min="10782" max="10782" width="10.28515625" bestFit="1" customWidth="1"/>
    <col min="11010" max="11010" width="29.5703125" customWidth="1"/>
    <col min="11011" max="11011" width="29.140625" bestFit="1" customWidth="1"/>
    <col min="11012" max="11012" width="19" bestFit="1" customWidth="1"/>
    <col min="11013" max="11013" width="17.140625" customWidth="1"/>
    <col min="11014" max="11014" width="10.5703125" bestFit="1" customWidth="1"/>
    <col min="11015" max="11015" width="20.5703125" bestFit="1" customWidth="1"/>
    <col min="11016" max="11016" width="36.5703125" bestFit="1" customWidth="1"/>
    <col min="11017" max="11017" width="31.5703125" bestFit="1" customWidth="1"/>
    <col min="11018" max="11018" width="9.5703125" bestFit="1" customWidth="1"/>
    <col min="11019" max="11019" width="15.140625" customWidth="1"/>
    <col min="11020" max="11020" width="10.7109375" bestFit="1" customWidth="1"/>
    <col min="11021" max="11021" width="10.5703125" bestFit="1" customWidth="1"/>
    <col min="11022" max="11022" width="10.7109375" bestFit="1" customWidth="1"/>
    <col min="11023" max="11024" width="18.140625" bestFit="1" customWidth="1"/>
    <col min="11025" max="11025" width="16" bestFit="1" customWidth="1"/>
    <col min="11026" max="11026" width="8.5703125" customWidth="1"/>
    <col min="11027" max="11027" width="10.5703125" bestFit="1" customWidth="1"/>
    <col min="11028" max="11028" width="9.5703125" bestFit="1" customWidth="1"/>
    <col min="11029" max="11029" width="36.5703125" bestFit="1" customWidth="1"/>
    <col min="11030" max="11030" width="10.85546875" bestFit="1" customWidth="1"/>
    <col min="11031" max="11031" width="9.7109375" bestFit="1" customWidth="1"/>
    <col min="11032" max="11032" width="6.5703125" customWidth="1"/>
    <col min="11033" max="11033" width="22" bestFit="1" customWidth="1"/>
    <col min="11034" max="11034" width="36.5703125" bestFit="1" customWidth="1"/>
    <col min="11035" max="11035" width="32.140625" bestFit="1" customWidth="1"/>
    <col min="11036" max="11036" width="19.42578125" bestFit="1" customWidth="1"/>
    <col min="11037" max="11037" width="21" bestFit="1" customWidth="1"/>
    <col min="11038" max="11038" width="10.28515625" bestFit="1" customWidth="1"/>
    <col min="11266" max="11266" width="29.5703125" customWidth="1"/>
    <col min="11267" max="11267" width="29.140625" bestFit="1" customWidth="1"/>
    <col min="11268" max="11268" width="19" bestFit="1" customWidth="1"/>
    <col min="11269" max="11269" width="17.140625" customWidth="1"/>
    <col min="11270" max="11270" width="10.5703125" bestFit="1" customWidth="1"/>
    <col min="11271" max="11271" width="20.5703125" bestFit="1" customWidth="1"/>
    <col min="11272" max="11272" width="36.5703125" bestFit="1" customWidth="1"/>
    <col min="11273" max="11273" width="31.5703125" bestFit="1" customWidth="1"/>
    <col min="11274" max="11274" width="9.5703125" bestFit="1" customWidth="1"/>
    <col min="11275" max="11275" width="15.140625" customWidth="1"/>
    <col min="11276" max="11276" width="10.7109375" bestFit="1" customWidth="1"/>
    <col min="11277" max="11277" width="10.5703125" bestFit="1" customWidth="1"/>
    <col min="11278" max="11278" width="10.7109375" bestFit="1" customWidth="1"/>
    <col min="11279" max="11280" width="18.140625" bestFit="1" customWidth="1"/>
    <col min="11281" max="11281" width="16" bestFit="1" customWidth="1"/>
    <col min="11282" max="11282" width="8.5703125" customWidth="1"/>
    <col min="11283" max="11283" width="10.5703125" bestFit="1" customWidth="1"/>
    <col min="11284" max="11284" width="9.5703125" bestFit="1" customWidth="1"/>
    <col min="11285" max="11285" width="36.5703125" bestFit="1" customWidth="1"/>
    <col min="11286" max="11286" width="10.85546875" bestFit="1" customWidth="1"/>
    <col min="11287" max="11287" width="9.7109375" bestFit="1" customWidth="1"/>
    <col min="11288" max="11288" width="6.5703125" customWidth="1"/>
    <col min="11289" max="11289" width="22" bestFit="1" customWidth="1"/>
    <col min="11290" max="11290" width="36.5703125" bestFit="1" customWidth="1"/>
    <col min="11291" max="11291" width="32.140625" bestFit="1" customWidth="1"/>
    <col min="11292" max="11292" width="19.42578125" bestFit="1" customWidth="1"/>
    <col min="11293" max="11293" width="21" bestFit="1" customWidth="1"/>
    <col min="11294" max="11294" width="10.28515625" bestFit="1" customWidth="1"/>
    <col min="11522" max="11522" width="29.5703125" customWidth="1"/>
    <col min="11523" max="11523" width="29.140625" bestFit="1" customWidth="1"/>
    <col min="11524" max="11524" width="19" bestFit="1" customWidth="1"/>
    <col min="11525" max="11525" width="17.140625" customWidth="1"/>
    <col min="11526" max="11526" width="10.5703125" bestFit="1" customWidth="1"/>
    <col min="11527" max="11527" width="20.5703125" bestFit="1" customWidth="1"/>
    <col min="11528" max="11528" width="36.5703125" bestFit="1" customWidth="1"/>
    <col min="11529" max="11529" width="31.5703125" bestFit="1" customWidth="1"/>
    <col min="11530" max="11530" width="9.5703125" bestFit="1" customWidth="1"/>
    <col min="11531" max="11531" width="15.140625" customWidth="1"/>
    <col min="11532" max="11532" width="10.7109375" bestFit="1" customWidth="1"/>
    <col min="11533" max="11533" width="10.5703125" bestFit="1" customWidth="1"/>
    <col min="11534" max="11534" width="10.7109375" bestFit="1" customWidth="1"/>
    <col min="11535" max="11536" width="18.140625" bestFit="1" customWidth="1"/>
    <col min="11537" max="11537" width="16" bestFit="1" customWidth="1"/>
    <col min="11538" max="11538" width="8.5703125" customWidth="1"/>
    <col min="11539" max="11539" width="10.5703125" bestFit="1" customWidth="1"/>
    <col min="11540" max="11540" width="9.5703125" bestFit="1" customWidth="1"/>
    <col min="11541" max="11541" width="36.5703125" bestFit="1" customWidth="1"/>
    <col min="11542" max="11542" width="10.85546875" bestFit="1" customWidth="1"/>
    <col min="11543" max="11543" width="9.7109375" bestFit="1" customWidth="1"/>
    <col min="11544" max="11544" width="6.5703125" customWidth="1"/>
    <col min="11545" max="11545" width="22" bestFit="1" customWidth="1"/>
    <col min="11546" max="11546" width="36.5703125" bestFit="1" customWidth="1"/>
    <col min="11547" max="11547" width="32.140625" bestFit="1" customWidth="1"/>
    <col min="11548" max="11548" width="19.42578125" bestFit="1" customWidth="1"/>
    <col min="11549" max="11549" width="21" bestFit="1" customWidth="1"/>
    <col min="11550" max="11550" width="10.28515625" bestFit="1" customWidth="1"/>
    <col min="11778" max="11778" width="29.5703125" customWidth="1"/>
    <col min="11779" max="11779" width="29.140625" bestFit="1" customWidth="1"/>
    <col min="11780" max="11780" width="19" bestFit="1" customWidth="1"/>
    <col min="11781" max="11781" width="17.140625" customWidth="1"/>
    <col min="11782" max="11782" width="10.5703125" bestFit="1" customWidth="1"/>
    <col min="11783" max="11783" width="20.5703125" bestFit="1" customWidth="1"/>
    <col min="11784" max="11784" width="36.5703125" bestFit="1" customWidth="1"/>
    <col min="11785" max="11785" width="31.5703125" bestFit="1" customWidth="1"/>
    <col min="11786" max="11786" width="9.5703125" bestFit="1" customWidth="1"/>
    <col min="11787" max="11787" width="15.140625" customWidth="1"/>
    <col min="11788" max="11788" width="10.7109375" bestFit="1" customWidth="1"/>
    <col min="11789" max="11789" width="10.5703125" bestFit="1" customWidth="1"/>
    <col min="11790" max="11790" width="10.7109375" bestFit="1" customWidth="1"/>
    <col min="11791" max="11792" width="18.140625" bestFit="1" customWidth="1"/>
    <col min="11793" max="11793" width="16" bestFit="1" customWidth="1"/>
    <col min="11794" max="11794" width="8.5703125" customWidth="1"/>
    <col min="11795" max="11795" width="10.5703125" bestFit="1" customWidth="1"/>
    <col min="11796" max="11796" width="9.5703125" bestFit="1" customWidth="1"/>
    <col min="11797" max="11797" width="36.5703125" bestFit="1" customWidth="1"/>
    <col min="11798" max="11798" width="10.85546875" bestFit="1" customWidth="1"/>
    <col min="11799" max="11799" width="9.7109375" bestFit="1" customWidth="1"/>
    <col min="11800" max="11800" width="6.5703125" customWidth="1"/>
    <col min="11801" max="11801" width="22" bestFit="1" customWidth="1"/>
    <col min="11802" max="11802" width="36.5703125" bestFit="1" customWidth="1"/>
    <col min="11803" max="11803" width="32.140625" bestFit="1" customWidth="1"/>
    <col min="11804" max="11804" width="19.42578125" bestFit="1" customWidth="1"/>
    <col min="11805" max="11805" width="21" bestFit="1" customWidth="1"/>
    <col min="11806" max="11806" width="10.28515625" bestFit="1" customWidth="1"/>
    <col min="12034" max="12034" width="29.5703125" customWidth="1"/>
    <col min="12035" max="12035" width="29.140625" bestFit="1" customWidth="1"/>
    <col min="12036" max="12036" width="19" bestFit="1" customWidth="1"/>
    <col min="12037" max="12037" width="17.140625" customWidth="1"/>
    <col min="12038" max="12038" width="10.5703125" bestFit="1" customWidth="1"/>
    <col min="12039" max="12039" width="20.5703125" bestFit="1" customWidth="1"/>
    <col min="12040" max="12040" width="36.5703125" bestFit="1" customWidth="1"/>
    <col min="12041" max="12041" width="31.5703125" bestFit="1" customWidth="1"/>
    <col min="12042" max="12042" width="9.5703125" bestFit="1" customWidth="1"/>
    <col min="12043" max="12043" width="15.140625" customWidth="1"/>
    <col min="12044" max="12044" width="10.7109375" bestFit="1" customWidth="1"/>
    <col min="12045" max="12045" width="10.5703125" bestFit="1" customWidth="1"/>
    <col min="12046" max="12046" width="10.7109375" bestFit="1" customWidth="1"/>
    <col min="12047" max="12048" width="18.140625" bestFit="1" customWidth="1"/>
    <col min="12049" max="12049" width="16" bestFit="1" customWidth="1"/>
    <col min="12050" max="12050" width="8.5703125" customWidth="1"/>
    <col min="12051" max="12051" width="10.5703125" bestFit="1" customWidth="1"/>
    <col min="12052" max="12052" width="9.5703125" bestFit="1" customWidth="1"/>
    <col min="12053" max="12053" width="36.5703125" bestFit="1" customWidth="1"/>
    <col min="12054" max="12054" width="10.85546875" bestFit="1" customWidth="1"/>
    <col min="12055" max="12055" width="9.7109375" bestFit="1" customWidth="1"/>
    <col min="12056" max="12056" width="6.5703125" customWidth="1"/>
    <col min="12057" max="12057" width="22" bestFit="1" customWidth="1"/>
    <col min="12058" max="12058" width="36.5703125" bestFit="1" customWidth="1"/>
    <col min="12059" max="12059" width="32.140625" bestFit="1" customWidth="1"/>
    <col min="12060" max="12060" width="19.42578125" bestFit="1" customWidth="1"/>
    <col min="12061" max="12061" width="21" bestFit="1" customWidth="1"/>
    <col min="12062" max="12062" width="10.28515625" bestFit="1" customWidth="1"/>
    <col min="12290" max="12290" width="29.5703125" customWidth="1"/>
    <col min="12291" max="12291" width="29.140625" bestFit="1" customWidth="1"/>
    <col min="12292" max="12292" width="19" bestFit="1" customWidth="1"/>
    <col min="12293" max="12293" width="17.140625" customWidth="1"/>
    <col min="12294" max="12294" width="10.5703125" bestFit="1" customWidth="1"/>
    <col min="12295" max="12295" width="20.5703125" bestFit="1" customWidth="1"/>
    <col min="12296" max="12296" width="36.5703125" bestFit="1" customWidth="1"/>
    <col min="12297" max="12297" width="31.5703125" bestFit="1" customWidth="1"/>
    <col min="12298" max="12298" width="9.5703125" bestFit="1" customWidth="1"/>
    <col min="12299" max="12299" width="15.140625" customWidth="1"/>
    <col min="12300" max="12300" width="10.7109375" bestFit="1" customWidth="1"/>
    <col min="12301" max="12301" width="10.5703125" bestFit="1" customWidth="1"/>
    <col min="12302" max="12302" width="10.7109375" bestFit="1" customWidth="1"/>
    <col min="12303" max="12304" width="18.140625" bestFit="1" customWidth="1"/>
    <col min="12305" max="12305" width="16" bestFit="1" customWidth="1"/>
    <col min="12306" max="12306" width="8.5703125" customWidth="1"/>
    <col min="12307" max="12307" width="10.5703125" bestFit="1" customWidth="1"/>
    <col min="12308" max="12308" width="9.5703125" bestFit="1" customWidth="1"/>
    <col min="12309" max="12309" width="36.5703125" bestFit="1" customWidth="1"/>
    <col min="12310" max="12310" width="10.85546875" bestFit="1" customWidth="1"/>
    <col min="12311" max="12311" width="9.7109375" bestFit="1" customWidth="1"/>
    <col min="12312" max="12312" width="6.5703125" customWidth="1"/>
    <col min="12313" max="12313" width="22" bestFit="1" customWidth="1"/>
    <col min="12314" max="12314" width="36.5703125" bestFit="1" customWidth="1"/>
    <col min="12315" max="12315" width="32.140625" bestFit="1" customWidth="1"/>
    <col min="12316" max="12316" width="19.42578125" bestFit="1" customWidth="1"/>
    <col min="12317" max="12317" width="21" bestFit="1" customWidth="1"/>
    <col min="12318" max="12318" width="10.28515625" bestFit="1" customWidth="1"/>
    <col min="12546" max="12546" width="29.5703125" customWidth="1"/>
    <col min="12547" max="12547" width="29.140625" bestFit="1" customWidth="1"/>
    <col min="12548" max="12548" width="19" bestFit="1" customWidth="1"/>
    <col min="12549" max="12549" width="17.140625" customWidth="1"/>
    <col min="12550" max="12550" width="10.5703125" bestFit="1" customWidth="1"/>
    <col min="12551" max="12551" width="20.5703125" bestFit="1" customWidth="1"/>
    <col min="12552" max="12552" width="36.5703125" bestFit="1" customWidth="1"/>
    <col min="12553" max="12553" width="31.5703125" bestFit="1" customWidth="1"/>
    <col min="12554" max="12554" width="9.5703125" bestFit="1" customWidth="1"/>
    <col min="12555" max="12555" width="15.140625" customWidth="1"/>
    <col min="12556" max="12556" width="10.7109375" bestFit="1" customWidth="1"/>
    <col min="12557" max="12557" width="10.5703125" bestFit="1" customWidth="1"/>
    <col min="12558" max="12558" width="10.7109375" bestFit="1" customWidth="1"/>
    <col min="12559" max="12560" width="18.140625" bestFit="1" customWidth="1"/>
    <col min="12561" max="12561" width="16" bestFit="1" customWidth="1"/>
    <col min="12562" max="12562" width="8.5703125" customWidth="1"/>
    <col min="12563" max="12563" width="10.5703125" bestFit="1" customWidth="1"/>
    <col min="12564" max="12564" width="9.5703125" bestFit="1" customWidth="1"/>
    <col min="12565" max="12565" width="36.5703125" bestFit="1" customWidth="1"/>
    <col min="12566" max="12566" width="10.85546875" bestFit="1" customWidth="1"/>
    <col min="12567" max="12567" width="9.7109375" bestFit="1" customWidth="1"/>
    <col min="12568" max="12568" width="6.5703125" customWidth="1"/>
    <col min="12569" max="12569" width="22" bestFit="1" customWidth="1"/>
    <col min="12570" max="12570" width="36.5703125" bestFit="1" customWidth="1"/>
    <col min="12571" max="12571" width="32.140625" bestFit="1" customWidth="1"/>
    <col min="12572" max="12572" width="19.42578125" bestFit="1" customWidth="1"/>
    <col min="12573" max="12573" width="21" bestFit="1" customWidth="1"/>
    <col min="12574" max="12574" width="10.28515625" bestFit="1" customWidth="1"/>
    <col min="12802" max="12802" width="29.5703125" customWidth="1"/>
    <col min="12803" max="12803" width="29.140625" bestFit="1" customWidth="1"/>
    <col min="12804" max="12804" width="19" bestFit="1" customWidth="1"/>
    <col min="12805" max="12805" width="17.140625" customWidth="1"/>
    <col min="12806" max="12806" width="10.5703125" bestFit="1" customWidth="1"/>
    <col min="12807" max="12807" width="20.5703125" bestFit="1" customWidth="1"/>
    <col min="12808" max="12808" width="36.5703125" bestFit="1" customWidth="1"/>
    <col min="12809" max="12809" width="31.5703125" bestFit="1" customWidth="1"/>
    <col min="12810" max="12810" width="9.5703125" bestFit="1" customWidth="1"/>
    <col min="12811" max="12811" width="15.140625" customWidth="1"/>
    <col min="12812" max="12812" width="10.7109375" bestFit="1" customWidth="1"/>
    <col min="12813" max="12813" width="10.5703125" bestFit="1" customWidth="1"/>
    <col min="12814" max="12814" width="10.7109375" bestFit="1" customWidth="1"/>
    <col min="12815" max="12816" width="18.140625" bestFit="1" customWidth="1"/>
    <col min="12817" max="12817" width="16" bestFit="1" customWidth="1"/>
    <col min="12818" max="12818" width="8.5703125" customWidth="1"/>
    <col min="12819" max="12819" width="10.5703125" bestFit="1" customWidth="1"/>
    <col min="12820" max="12820" width="9.5703125" bestFit="1" customWidth="1"/>
    <col min="12821" max="12821" width="36.5703125" bestFit="1" customWidth="1"/>
    <col min="12822" max="12822" width="10.85546875" bestFit="1" customWidth="1"/>
    <col min="12823" max="12823" width="9.7109375" bestFit="1" customWidth="1"/>
    <col min="12824" max="12824" width="6.5703125" customWidth="1"/>
    <col min="12825" max="12825" width="22" bestFit="1" customWidth="1"/>
    <col min="12826" max="12826" width="36.5703125" bestFit="1" customWidth="1"/>
    <col min="12827" max="12827" width="32.140625" bestFit="1" customWidth="1"/>
    <col min="12828" max="12828" width="19.42578125" bestFit="1" customWidth="1"/>
    <col min="12829" max="12829" width="21" bestFit="1" customWidth="1"/>
    <col min="12830" max="12830" width="10.28515625" bestFit="1" customWidth="1"/>
    <col min="13058" max="13058" width="29.5703125" customWidth="1"/>
    <col min="13059" max="13059" width="29.140625" bestFit="1" customWidth="1"/>
    <col min="13060" max="13060" width="19" bestFit="1" customWidth="1"/>
    <col min="13061" max="13061" width="17.140625" customWidth="1"/>
    <col min="13062" max="13062" width="10.5703125" bestFit="1" customWidth="1"/>
    <col min="13063" max="13063" width="20.5703125" bestFit="1" customWidth="1"/>
    <col min="13064" max="13064" width="36.5703125" bestFit="1" customWidth="1"/>
    <col min="13065" max="13065" width="31.5703125" bestFit="1" customWidth="1"/>
    <col min="13066" max="13066" width="9.5703125" bestFit="1" customWidth="1"/>
    <col min="13067" max="13067" width="15.140625" customWidth="1"/>
    <col min="13068" max="13068" width="10.7109375" bestFit="1" customWidth="1"/>
    <col min="13069" max="13069" width="10.5703125" bestFit="1" customWidth="1"/>
    <col min="13070" max="13070" width="10.7109375" bestFit="1" customWidth="1"/>
    <col min="13071" max="13072" width="18.140625" bestFit="1" customWidth="1"/>
    <col min="13073" max="13073" width="16" bestFit="1" customWidth="1"/>
    <col min="13074" max="13074" width="8.5703125" customWidth="1"/>
    <col min="13075" max="13075" width="10.5703125" bestFit="1" customWidth="1"/>
    <col min="13076" max="13076" width="9.5703125" bestFit="1" customWidth="1"/>
    <col min="13077" max="13077" width="36.5703125" bestFit="1" customWidth="1"/>
    <col min="13078" max="13078" width="10.85546875" bestFit="1" customWidth="1"/>
    <col min="13079" max="13079" width="9.7109375" bestFit="1" customWidth="1"/>
    <col min="13080" max="13080" width="6.5703125" customWidth="1"/>
    <col min="13081" max="13081" width="22" bestFit="1" customWidth="1"/>
    <col min="13082" max="13082" width="36.5703125" bestFit="1" customWidth="1"/>
    <col min="13083" max="13083" width="32.140625" bestFit="1" customWidth="1"/>
    <col min="13084" max="13084" width="19.42578125" bestFit="1" customWidth="1"/>
    <col min="13085" max="13085" width="21" bestFit="1" customWidth="1"/>
    <col min="13086" max="13086" width="10.28515625" bestFit="1" customWidth="1"/>
    <col min="13314" max="13314" width="29.5703125" customWidth="1"/>
    <col min="13315" max="13315" width="29.140625" bestFit="1" customWidth="1"/>
    <col min="13316" max="13316" width="19" bestFit="1" customWidth="1"/>
    <col min="13317" max="13317" width="17.140625" customWidth="1"/>
    <col min="13318" max="13318" width="10.5703125" bestFit="1" customWidth="1"/>
    <col min="13319" max="13319" width="20.5703125" bestFit="1" customWidth="1"/>
    <col min="13320" max="13320" width="36.5703125" bestFit="1" customWidth="1"/>
    <col min="13321" max="13321" width="31.5703125" bestFit="1" customWidth="1"/>
    <col min="13322" max="13322" width="9.5703125" bestFit="1" customWidth="1"/>
    <col min="13323" max="13323" width="15.140625" customWidth="1"/>
    <col min="13324" max="13324" width="10.7109375" bestFit="1" customWidth="1"/>
    <col min="13325" max="13325" width="10.5703125" bestFit="1" customWidth="1"/>
    <col min="13326" max="13326" width="10.7109375" bestFit="1" customWidth="1"/>
    <col min="13327" max="13328" width="18.140625" bestFit="1" customWidth="1"/>
    <col min="13329" max="13329" width="16" bestFit="1" customWidth="1"/>
    <col min="13330" max="13330" width="8.5703125" customWidth="1"/>
    <col min="13331" max="13331" width="10.5703125" bestFit="1" customWidth="1"/>
    <col min="13332" max="13332" width="9.5703125" bestFit="1" customWidth="1"/>
    <col min="13333" max="13333" width="36.5703125" bestFit="1" customWidth="1"/>
    <col min="13334" max="13334" width="10.85546875" bestFit="1" customWidth="1"/>
    <col min="13335" max="13335" width="9.7109375" bestFit="1" customWidth="1"/>
    <col min="13336" max="13336" width="6.5703125" customWidth="1"/>
    <col min="13337" max="13337" width="22" bestFit="1" customWidth="1"/>
    <col min="13338" max="13338" width="36.5703125" bestFit="1" customWidth="1"/>
    <col min="13339" max="13339" width="32.140625" bestFit="1" customWidth="1"/>
    <col min="13340" max="13340" width="19.42578125" bestFit="1" customWidth="1"/>
    <col min="13341" max="13341" width="21" bestFit="1" customWidth="1"/>
    <col min="13342" max="13342" width="10.28515625" bestFit="1" customWidth="1"/>
    <col min="13570" max="13570" width="29.5703125" customWidth="1"/>
    <col min="13571" max="13571" width="29.140625" bestFit="1" customWidth="1"/>
    <col min="13572" max="13572" width="19" bestFit="1" customWidth="1"/>
    <col min="13573" max="13573" width="17.140625" customWidth="1"/>
    <col min="13574" max="13574" width="10.5703125" bestFit="1" customWidth="1"/>
    <col min="13575" max="13575" width="20.5703125" bestFit="1" customWidth="1"/>
    <col min="13576" max="13576" width="36.5703125" bestFit="1" customWidth="1"/>
    <col min="13577" max="13577" width="31.5703125" bestFit="1" customWidth="1"/>
    <col min="13578" max="13578" width="9.5703125" bestFit="1" customWidth="1"/>
    <col min="13579" max="13579" width="15.140625" customWidth="1"/>
    <col min="13580" max="13580" width="10.7109375" bestFit="1" customWidth="1"/>
    <col min="13581" max="13581" width="10.5703125" bestFit="1" customWidth="1"/>
    <col min="13582" max="13582" width="10.7109375" bestFit="1" customWidth="1"/>
    <col min="13583" max="13584" width="18.140625" bestFit="1" customWidth="1"/>
    <col min="13585" max="13585" width="16" bestFit="1" customWidth="1"/>
    <col min="13586" max="13586" width="8.5703125" customWidth="1"/>
    <col min="13587" max="13587" width="10.5703125" bestFit="1" customWidth="1"/>
    <col min="13588" max="13588" width="9.5703125" bestFit="1" customWidth="1"/>
    <col min="13589" max="13589" width="36.5703125" bestFit="1" customWidth="1"/>
    <col min="13590" max="13590" width="10.85546875" bestFit="1" customWidth="1"/>
    <col min="13591" max="13591" width="9.7109375" bestFit="1" customWidth="1"/>
    <col min="13592" max="13592" width="6.5703125" customWidth="1"/>
    <col min="13593" max="13593" width="22" bestFit="1" customWidth="1"/>
    <col min="13594" max="13594" width="36.5703125" bestFit="1" customWidth="1"/>
    <col min="13595" max="13595" width="32.140625" bestFit="1" customWidth="1"/>
    <col min="13596" max="13596" width="19.42578125" bestFit="1" customWidth="1"/>
    <col min="13597" max="13597" width="21" bestFit="1" customWidth="1"/>
    <col min="13598" max="13598" width="10.28515625" bestFit="1" customWidth="1"/>
    <col min="13826" max="13826" width="29.5703125" customWidth="1"/>
    <col min="13827" max="13827" width="29.140625" bestFit="1" customWidth="1"/>
    <col min="13828" max="13828" width="19" bestFit="1" customWidth="1"/>
    <col min="13829" max="13829" width="17.140625" customWidth="1"/>
    <col min="13830" max="13830" width="10.5703125" bestFit="1" customWidth="1"/>
    <col min="13831" max="13831" width="20.5703125" bestFit="1" customWidth="1"/>
    <col min="13832" max="13832" width="36.5703125" bestFit="1" customWidth="1"/>
    <col min="13833" max="13833" width="31.5703125" bestFit="1" customWidth="1"/>
    <col min="13834" max="13834" width="9.5703125" bestFit="1" customWidth="1"/>
    <col min="13835" max="13835" width="15.140625" customWidth="1"/>
    <col min="13836" max="13836" width="10.7109375" bestFit="1" customWidth="1"/>
    <col min="13837" max="13837" width="10.5703125" bestFit="1" customWidth="1"/>
    <col min="13838" max="13838" width="10.7109375" bestFit="1" customWidth="1"/>
    <col min="13839" max="13840" width="18.140625" bestFit="1" customWidth="1"/>
    <col min="13841" max="13841" width="16" bestFit="1" customWidth="1"/>
    <col min="13842" max="13842" width="8.5703125" customWidth="1"/>
    <col min="13843" max="13843" width="10.5703125" bestFit="1" customWidth="1"/>
    <col min="13844" max="13844" width="9.5703125" bestFit="1" customWidth="1"/>
    <col min="13845" max="13845" width="36.5703125" bestFit="1" customWidth="1"/>
    <col min="13846" max="13846" width="10.85546875" bestFit="1" customWidth="1"/>
    <col min="13847" max="13847" width="9.7109375" bestFit="1" customWidth="1"/>
    <col min="13848" max="13848" width="6.5703125" customWidth="1"/>
    <col min="13849" max="13849" width="22" bestFit="1" customWidth="1"/>
    <col min="13850" max="13850" width="36.5703125" bestFit="1" customWidth="1"/>
    <col min="13851" max="13851" width="32.140625" bestFit="1" customWidth="1"/>
    <col min="13852" max="13852" width="19.42578125" bestFit="1" customWidth="1"/>
    <col min="13853" max="13853" width="21" bestFit="1" customWidth="1"/>
    <col min="13854" max="13854" width="10.28515625" bestFit="1" customWidth="1"/>
    <col min="14082" max="14082" width="29.5703125" customWidth="1"/>
    <col min="14083" max="14083" width="29.140625" bestFit="1" customWidth="1"/>
    <col min="14084" max="14084" width="19" bestFit="1" customWidth="1"/>
    <col min="14085" max="14085" width="17.140625" customWidth="1"/>
    <col min="14086" max="14086" width="10.5703125" bestFit="1" customWidth="1"/>
    <col min="14087" max="14087" width="20.5703125" bestFit="1" customWidth="1"/>
    <col min="14088" max="14088" width="36.5703125" bestFit="1" customWidth="1"/>
    <col min="14089" max="14089" width="31.5703125" bestFit="1" customWidth="1"/>
    <col min="14090" max="14090" width="9.5703125" bestFit="1" customWidth="1"/>
    <col min="14091" max="14091" width="15.140625" customWidth="1"/>
    <col min="14092" max="14092" width="10.7109375" bestFit="1" customWidth="1"/>
    <col min="14093" max="14093" width="10.5703125" bestFit="1" customWidth="1"/>
    <col min="14094" max="14094" width="10.7109375" bestFit="1" customWidth="1"/>
    <col min="14095" max="14096" width="18.140625" bestFit="1" customWidth="1"/>
    <col min="14097" max="14097" width="16" bestFit="1" customWidth="1"/>
    <col min="14098" max="14098" width="8.5703125" customWidth="1"/>
    <col min="14099" max="14099" width="10.5703125" bestFit="1" customWidth="1"/>
    <col min="14100" max="14100" width="9.5703125" bestFit="1" customWidth="1"/>
    <col min="14101" max="14101" width="36.5703125" bestFit="1" customWidth="1"/>
    <col min="14102" max="14102" width="10.85546875" bestFit="1" customWidth="1"/>
    <col min="14103" max="14103" width="9.7109375" bestFit="1" customWidth="1"/>
    <col min="14104" max="14104" width="6.5703125" customWidth="1"/>
    <col min="14105" max="14105" width="22" bestFit="1" customWidth="1"/>
    <col min="14106" max="14106" width="36.5703125" bestFit="1" customWidth="1"/>
    <col min="14107" max="14107" width="32.140625" bestFit="1" customWidth="1"/>
    <col min="14108" max="14108" width="19.42578125" bestFit="1" customWidth="1"/>
    <col min="14109" max="14109" width="21" bestFit="1" customWidth="1"/>
    <col min="14110" max="14110" width="10.28515625" bestFit="1" customWidth="1"/>
    <col min="14338" max="14338" width="29.5703125" customWidth="1"/>
    <col min="14339" max="14339" width="29.140625" bestFit="1" customWidth="1"/>
    <col min="14340" max="14340" width="19" bestFit="1" customWidth="1"/>
    <col min="14341" max="14341" width="17.140625" customWidth="1"/>
    <col min="14342" max="14342" width="10.5703125" bestFit="1" customWidth="1"/>
    <col min="14343" max="14343" width="20.5703125" bestFit="1" customWidth="1"/>
    <col min="14344" max="14344" width="36.5703125" bestFit="1" customWidth="1"/>
    <col min="14345" max="14345" width="31.5703125" bestFit="1" customWidth="1"/>
    <col min="14346" max="14346" width="9.5703125" bestFit="1" customWidth="1"/>
    <col min="14347" max="14347" width="15.140625" customWidth="1"/>
    <col min="14348" max="14348" width="10.7109375" bestFit="1" customWidth="1"/>
    <col min="14349" max="14349" width="10.5703125" bestFit="1" customWidth="1"/>
    <col min="14350" max="14350" width="10.7109375" bestFit="1" customWidth="1"/>
    <col min="14351" max="14352" width="18.140625" bestFit="1" customWidth="1"/>
    <col min="14353" max="14353" width="16" bestFit="1" customWidth="1"/>
    <col min="14354" max="14354" width="8.5703125" customWidth="1"/>
    <col min="14355" max="14355" width="10.5703125" bestFit="1" customWidth="1"/>
    <col min="14356" max="14356" width="9.5703125" bestFit="1" customWidth="1"/>
    <col min="14357" max="14357" width="36.5703125" bestFit="1" customWidth="1"/>
    <col min="14358" max="14358" width="10.85546875" bestFit="1" customWidth="1"/>
    <col min="14359" max="14359" width="9.7109375" bestFit="1" customWidth="1"/>
    <col min="14360" max="14360" width="6.5703125" customWidth="1"/>
    <col min="14361" max="14361" width="22" bestFit="1" customWidth="1"/>
    <col min="14362" max="14362" width="36.5703125" bestFit="1" customWidth="1"/>
    <col min="14363" max="14363" width="32.140625" bestFit="1" customWidth="1"/>
    <col min="14364" max="14364" width="19.42578125" bestFit="1" customWidth="1"/>
    <col min="14365" max="14365" width="21" bestFit="1" customWidth="1"/>
    <col min="14366" max="14366" width="10.28515625" bestFit="1" customWidth="1"/>
    <col min="14594" max="14594" width="29.5703125" customWidth="1"/>
    <col min="14595" max="14595" width="29.140625" bestFit="1" customWidth="1"/>
    <col min="14596" max="14596" width="19" bestFit="1" customWidth="1"/>
    <col min="14597" max="14597" width="17.140625" customWidth="1"/>
    <col min="14598" max="14598" width="10.5703125" bestFit="1" customWidth="1"/>
    <col min="14599" max="14599" width="20.5703125" bestFit="1" customWidth="1"/>
    <col min="14600" max="14600" width="36.5703125" bestFit="1" customWidth="1"/>
    <col min="14601" max="14601" width="31.5703125" bestFit="1" customWidth="1"/>
    <col min="14602" max="14602" width="9.5703125" bestFit="1" customWidth="1"/>
    <col min="14603" max="14603" width="15.140625" customWidth="1"/>
    <col min="14604" max="14604" width="10.7109375" bestFit="1" customWidth="1"/>
    <col min="14605" max="14605" width="10.5703125" bestFit="1" customWidth="1"/>
    <col min="14606" max="14606" width="10.7109375" bestFit="1" customWidth="1"/>
    <col min="14607" max="14608" width="18.140625" bestFit="1" customWidth="1"/>
    <col min="14609" max="14609" width="16" bestFit="1" customWidth="1"/>
    <col min="14610" max="14610" width="8.5703125" customWidth="1"/>
    <col min="14611" max="14611" width="10.5703125" bestFit="1" customWidth="1"/>
    <col min="14612" max="14612" width="9.5703125" bestFit="1" customWidth="1"/>
    <col min="14613" max="14613" width="36.5703125" bestFit="1" customWidth="1"/>
    <col min="14614" max="14614" width="10.85546875" bestFit="1" customWidth="1"/>
    <col min="14615" max="14615" width="9.7109375" bestFit="1" customWidth="1"/>
    <col min="14616" max="14616" width="6.5703125" customWidth="1"/>
    <col min="14617" max="14617" width="22" bestFit="1" customWidth="1"/>
    <col min="14618" max="14618" width="36.5703125" bestFit="1" customWidth="1"/>
    <col min="14619" max="14619" width="32.140625" bestFit="1" customWidth="1"/>
    <col min="14620" max="14620" width="19.42578125" bestFit="1" customWidth="1"/>
    <col min="14621" max="14621" width="21" bestFit="1" customWidth="1"/>
    <col min="14622" max="14622" width="10.28515625" bestFit="1" customWidth="1"/>
    <col min="14850" max="14850" width="29.5703125" customWidth="1"/>
    <col min="14851" max="14851" width="29.140625" bestFit="1" customWidth="1"/>
    <col min="14852" max="14852" width="19" bestFit="1" customWidth="1"/>
    <col min="14853" max="14853" width="17.140625" customWidth="1"/>
    <col min="14854" max="14854" width="10.5703125" bestFit="1" customWidth="1"/>
    <col min="14855" max="14855" width="20.5703125" bestFit="1" customWidth="1"/>
    <col min="14856" max="14856" width="36.5703125" bestFit="1" customWidth="1"/>
    <col min="14857" max="14857" width="31.5703125" bestFit="1" customWidth="1"/>
    <col min="14858" max="14858" width="9.5703125" bestFit="1" customWidth="1"/>
    <col min="14859" max="14859" width="15.140625" customWidth="1"/>
    <col min="14860" max="14860" width="10.7109375" bestFit="1" customWidth="1"/>
    <col min="14861" max="14861" width="10.5703125" bestFit="1" customWidth="1"/>
    <col min="14862" max="14862" width="10.7109375" bestFit="1" customWidth="1"/>
    <col min="14863" max="14864" width="18.140625" bestFit="1" customWidth="1"/>
    <col min="14865" max="14865" width="16" bestFit="1" customWidth="1"/>
    <col min="14866" max="14866" width="8.5703125" customWidth="1"/>
    <col min="14867" max="14867" width="10.5703125" bestFit="1" customWidth="1"/>
    <col min="14868" max="14868" width="9.5703125" bestFit="1" customWidth="1"/>
    <col min="14869" max="14869" width="36.5703125" bestFit="1" customWidth="1"/>
    <col min="14870" max="14870" width="10.85546875" bestFit="1" customWidth="1"/>
    <col min="14871" max="14871" width="9.7109375" bestFit="1" customWidth="1"/>
    <col min="14872" max="14872" width="6.5703125" customWidth="1"/>
    <col min="14873" max="14873" width="22" bestFit="1" customWidth="1"/>
    <col min="14874" max="14874" width="36.5703125" bestFit="1" customWidth="1"/>
    <col min="14875" max="14875" width="32.140625" bestFit="1" customWidth="1"/>
    <col min="14876" max="14876" width="19.42578125" bestFit="1" customWidth="1"/>
    <col min="14877" max="14877" width="21" bestFit="1" customWidth="1"/>
    <col min="14878" max="14878" width="10.28515625" bestFit="1" customWidth="1"/>
    <col min="15106" max="15106" width="29.5703125" customWidth="1"/>
    <col min="15107" max="15107" width="29.140625" bestFit="1" customWidth="1"/>
    <col min="15108" max="15108" width="19" bestFit="1" customWidth="1"/>
    <col min="15109" max="15109" width="17.140625" customWidth="1"/>
    <col min="15110" max="15110" width="10.5703125" bestFit="1" customWidth="1"/>
    <col min="15111" max="15111" width="20.5703125" bestFit="1" customWidth="1"/>
    <col min="15112" max="15112" width="36.5703125" bestFit="1" customWidth="1"/>
    <col min="15113" max="15113" width="31.5703125" bestFit="1" customWidth="1"/>
    <col min="15114" max="15114" width="9.5703125" bestFit="1" customWidth="1"/>
    <col min="15115" max="15115" width="15.140625" customWidth="1"/>
    <col min="15116" max="15116" width="10.7109375" bestFit="1" customWidth="1"/>
    <col min="15117" max="15117" width="10.5703125" bestFit="1" customWidth="1"/>
    <col min="15118" max="15118" width="10.7109375" bestFit="1" customWidth="1"/>
    <col min="15119" max="15120" width="18.140625" bestFit="1" customWidth="1"/>
    <col min="15121" max="15121" width="16" bestFit="1" customWidth="1"/>
    <col min="15122" max="15122" width="8.5703125" customWidth="1"/>
    <col min="15123" max="15123" width="10.5703125" bestFit="1" customWidth="1"/>
    <col min="15124" max="15124" width="9.5703125" bestFit="1" customWidth="1"/>
    <col min="15125" max="15125" width="36.5703125" bestFit="1" customWidth="1"/>
    <col min="15126" max="15126" width="10.85546875" bestFit="1" customWidth="1"/>
    <col min="15127" max="15127" width="9.7109375" bestFit="1" customWidth="1"/>
    <col min="15128" max="15128" width="6.5703125" customWidth="1"/>
    <col min="15129" max="15129" width="22" bestFit="1" customWidth="1"/>
    <col min="15130" max="15130" width="36.5703125" bestFit="1" customWidth="1"/>
    <col min="15131" max="15131" width="32.140625" bestFit="1" customWidth="1"/>
    <col min="15132" max="15132" width="19.42578125" bestFit="1" customWidth="1"/>
    <col min="15133" max="15133" width="21" bestFit="1" customWidth="1"/>
    <col min="15134" max="15134" width="10.28515625" bestFit="1" customWidth="1"/>
    <col min="15362" max="15362" width="29.5703125" customWidth="1"/>
    <col min="15363" max="15363" width="29.140625" bestFit="1" customWidth="1"/>
    <col min="15364" max="15364" width="19" bestFit="1" customWidth="1"/>
    <col min="15365" max="15365" width="17.140625" customWidth="1"/>
    <col min="15366" max="15366" width="10.5703125" bestFit="1" customWidth="1"/>
    <col min="15367" max="15367" width="20.5703125" bestFit="1" customWidth="1"/>
    <col min="15368" max="15368" width="36.5703125" bestFit="1" customWidth="1"/>
    <col min="15369" max="15369" width="31.5703125" bestFit="1" customWidth="1"/>
    <col min="15370" max="15370" width="9.5703125" bestFit="1" customWidth="1"/>
    <col min="15371" max="15371" width="15.140625" customWidth="1"/>
    <col min="15372" max="15372" width="10.7109375" bestFit="1" customWidth="1"/>
    <col min="15373" max="15373" width="10.5703125" bestFit="1" customWidth="1"/>
    <col min="15374" max="15374" width="10.7109375" bestFit="1" customWidth="1"/>
    <col min="15375" max="15376" width="18.140625" bestFit="1" customWidth="1"/>
    <col min="15377" max="15377" width="16" bestFit="1" customWidth="1"/>
    <col min="15378" max="15378" width="8.5703125" customWidth="1"/>
    <col min="15379" max="15379" width="10.5703125" bestFit="1" customWidth="1"/>
    <col min="15380" max="15380" width="9.5703125" bestFit="1" customWidth="1"/>
    <col min="15381" max="15381" width="36.5703125" bestFit="1" customWidth="1"/>
    <col min="15382" max="15382" width="10.85546875" bestFit="1" customWidth="1"/>
    <col min="15383" max="15383" width="9.7109375" bestFit="1" customWidth="1"/>
    <col min="15384" max="15384" width="6.5703125" customWidth="1"/>
    <col min="15385" max="15385" width="22" bestFit="1" customWidth="1"/>
    <col min="15386" max="15386" width="36.5703125" bestFit="1" customWidth="1"/>
    <col min="15387" max="15387" width="32.140625" bestFit="1" customWidth="1"/>
    <col min="15388" max="15388" width="19.42578125" bestFit="1" customWidth="1"/>
    <col min="15389" max="15389" width="21" bestFit="1" customWidth="1"/>
    <col min="15390" max="15390" width="10.28515625" bestFit="1" customWidth="1"/>
    <col min="15618" max="15618" width="29.5703125" customWidth="1"/>
    <col min="15619" max="15619" width="29.140625" bestFit="1" customWidth="1"/>
    <col min="15620" max="15620" width="19" bestFit="1" customWidth="1"/>
    <col min="15621" max="15621" width="17.140625" customWidth="1"/>
    <col min="15622" max="15622" width="10.5703125" bestFit="1" customWidth="1"/>
    <col min="15623" max="15623" width="20.5703125" bestFit="1" customWidth="1"/>
    <col min="15624" max="15624" width="36.5703125" bestFit="1" customWidth="1"/>
    <col min="15625" max="15625" width="31.5703125" bestFit="1" customWidth="1"/>
    <col min="15626" max="15626" width="9.5703125" bestFit="1" customWidth="1"/>
    <col min="15627" max="15627" width="15.140625" customWidth="1"/>
    <col min="15628" max="15628" width="10.7109375" bestFit="1" customWidth="1"/>
    <col min="15629" max="15629" width="10.5703125" bestFit="1" customWidth="1"/>
    <col min="15630" max="15630" width="10.7109375" bestFit="1" customWidth="1"/>
    <col min="15631" max="15632" width="18.140625" bestFit="1" customWidth="1"/>
    <col min="15633" max="15633" width="16" bestFit="1" customWidth="1"/>
    <col min="15634" max="15634" width="8.5703125" customWidth="1"/>
    <col min="15635" max="15635" width="10.5703125" bestFit="1" customWidth="1"/>
    <col min="15636" max="15636" width="9.5703125" bestFit="1" customWidth="1"/>
    <col min="15637" max="15637" width="36.5703125" bestFit="1" customWidth="1"/>
    <col min="15638" max="15638" width="10.85546875" bestFit="1" customWidth="1"/>
    <col min="15639" max="15639" width="9.7109375" bestFit="1" customWidth="1"/>
    <col min="15640" max="15640" width="6.5703125" customWidth="1"/>
    <col min="15641" max="15641" width="22" bestFit="1" customWidth="1"/>
    <col min="15642" max="15642" width="36.5703125" bestFit="1" customWidth="1"/>
    <col min="15643" max="15643" width="32.140625" bestFit="1" customWidth="1"/>
    <col min="15644" max="15644" width="19.42578125" bestFit="1" customWidth="1"/>
    <col min="15645" max="15645" width="21" bestFit="1" customWidth="1"/>
    <col min="15646" max="15646" width="10.28515625" bestFit="1" customWidth="1"/>
    <col min="15874" max="15874" width="29.5703125" customWidth="1"/>
    <col min="15875" max="15875" width="29.140625" bestFit="1" customWidth="1"/>
    <col min="15876" max="15876" width="19" bestFit="1" customWidth="1"/>
    <col min="15877" max="15877" width="17.140625" customWidth="1"/>
    <col min="15878" max="15878" width="10.5703125" bestFit="1" customWidth="1"/>
    <col min="15879" max="15879" width="20.5703125" bestFit="1" customWidth="1"/>
    <col min="15880" max="15880" width="36.5703125" bestFit="1" customWidth="1"/>
    <col min="15881" max="15881" width="31.5703125" bestFit="1" customWidth="1"/>
    <col min="15882" max="15882" width="9.5703125" bestFit="1" customWidth="1"/>
    <col min="15883" max="15883" width="15.140625" customWidth="1"/>
    <col min="15884" max="15884" width="10.7109375" bestFit="1" customWidth="1"/>
    <col min="15885" max="15885" width="10.5703125" bestFit="1" customWidth="1"/>
    <col min="15886" max="15886" width="10.7109375" bestFit="1" customWidth="1"/>
    <col min="15887" max="15888" width="18.140625" bestFit="1" customWidth="1"/>
    <col min="15889" max="15889" width="16" bestFit="1" customWidth="1"/>
    <col min="15890" max="15890" width="8.5703125" customWidth="1"/>
    <col min="15891" max="15891" width="10.5703125" bestFit="1" customWidth="1"/>
    <col min="15892" max="15892" width="9.5703125" bestFit="1" customWidth="1"/>
    <col min="15893" max="15893" width="36.5703125" bestFit="1" customWidth="1"/>
    <col min="15894" max="15894" width="10.85546875" bestFit="1" customWidth="1"/>
    <col min="15895" max="15895" width="9.7109375" bestFit="1" customWidth="1"/>
    <col min="15896" max="15896" width="6.5703125" customWidth="1"/>
    <col min="15897" max="15897" width="22" bestFit="1" customWidth="1"/>
    <col min="15898" max="15898" width="36.5703125" bestFit="1" customWidth="1"/>
    <col min="15899" max="15899" width="32.140625" bestFit="1" customWidth="1"/>
    <col min="15900" max="15900" width="19.42578125" bestFit="1" customWidth="1"/>
    <col min="15901" max="15901" width="21" bestFit="1" customWidth="1"/>
    <col min="15902" max="15902" width="10.28515625" bestFit="1" customWidth="1"/>
    <col min="16130" max="16130" width="29.5703125" customWidth="1"/>
    <col min="16131" max="16131" width="29.140625" bestFit="1" customWidth="1"/>
    <col min="16132" max="16132" width="19" bestFit="1" customWidth="1"/>
    <col min="16133" max="16133" width="17.140625" customWidth="1"/>
    <col min="16134" max="16134" width="10.5703125" bestFit="1" customWidth="1"/>
    <col min="16135" max="16135" width="20.5703125" bestFit="1" customWidth="1"/>
    <col min="16136" max="16136" width="36.5703125" bestFit="1" customWidth="1"/>
    <col min="16137" max="16137" width="31.5703125" bestFit="1" customWidth="1"/>
    <col min="16138" max="16138" width="9.5703125" bestFit="1" customWidth="1"/>
    <col min="16139" max="16139" width="15.140625" customWidth="1"/>
    <col min="16140" max="16140" width="10.7109375" bestFit="1" customWidth="1"/>
    <col min="16141" max="16141" width="10.5703125" bestFit="1" customWidth="1"/>
    <col min="16142" max="16142" width="10.7109375" bestFit="1" customWidth="1"/>
    <col min="16143" max="16144" width="18.140625" bestFit="1" customWidth="1"/>
    <col min="16145" max="16145" width="16" bestFit="1" customWidth="1"/>
    <col min="16146" max="16146" width="8.5703125" customWidth="1"/>
    <col min="16147" max="16147" width="10.5703125" bestFit="1" customWidth="1"/>
    <col min="16148" max="16148" width="9.5703125" bestFit="1" customWidth="1"/>
    <col min="16149" max="16149" width="36.5703125" bestFit="1" customWidth="1"/>
    <col min="16150" max="16150" width="10.85546875" bestFit="1" customWidth="1"/>
    <col min="16151" max="16151" width="9.7109375" bestFit="1" customWidth="1"/>
    <col min="16152" max="16152" width="6.5703125" customWidth="1"/>
    <col min="16153" max="16153" width="22" bestFit="1" customWidth="1"/>
    <col min="16154" max="16154" width="36.5703125" bestFit="1" customWidth="1"/>
    <col min="16155" max="16155" width="32.140625" bestFit="1" customWidth="1"/>
    <col min="16156" max="16156" width="19.42578125" bestFit="1" customWidth="1"/>
    <col min="16157" max="16157" width="21" bestFit="1" customWidth="1"/>
    <col min="16158" max="16158" width="10.28515625" bestFit="1" customWidth="1"/>
  </cols>
  <sheetData>
    <row r="1" spans="1:30" x14ac:dyDescent="0.25">
      <c r="A1" s="95" t="s">
        <v>197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30" x14ac:dyDescent="0.25">
      <c r="A2" s="96" t="s">
        <v>198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 t="s">
        <v>199</v>
      </c>
      <c r="O2" s="97"/>
      <c r="P2" s="97"/>
      <c r="Q2" s="97"/>
      <c r="R2" s="97"/>
      <c r="S2" s="97"/>
      <c r="T2" s="97"/>
      <c r="U2" s="97"/>
      <c r="V2" s="97"/>
      <c r="W2" s="97"/>
      <c r="X2" s="97"/>
    </row>
    <row r="4" spans="1:30" x14ac:dyDescent="0.25">
      <c r="A4" s="92" t="s">
        <v>200</v>
      </c>
      <c r="B4" s="92" t="s">
        <v>201</v>
      </c>
      <c r="C4" s="21"/>
      <c r="D4" s="21"/>
      <c r="E4" s="21"/>
      <c r="F4" s="92" t="s">
        <v>202</v>
      </c>
      <c r="G4" s="92" t="s">
        <v>203</v>
      </c>
      <c r="H4" s="92" t="s">
        <v>204</v>
      </c>
      <c r="I4" s="92" t="s">
        <v>205</v>
      </c>
      <c r="J4" s="92" t="s">
        <v>206</v>
      </c>
      <c r="K4" s="21" t="s">
        <v>207</v>
      </c>
      <c r="L4" s="22" t="s">
        <v>208</v>
      </c>
      <c r="M4" s="21" t="s">
        <v>209</v>
      </c>
      <c r="N4" s="21" t="s">
        <v>210</v>
      </c>
      <c r="O4" s="90" t="s">
        <v>211</v>
      </c>
      <c r="P4" s="98"/>
      <c r="Q4" s="91"/>
      <c r="R4" s="92" t="s">
        <v>212</v>
      </c>
      <c r="S4" s="90" t="s">
        <v>213</v>
      </c>
      <c r="T4" s="98"/>
      <c r="U4" s="91"/>
      <c r="V4" s="92" t="s">
        <v>214</v>
      </c>
      <c r="W4" s="92" t="s">
        <v>215</v>
      </c>
      <c r="X4" s="90" t="s">
        <v>216</v>
      </c>
      <c r="Y4" s="91"/>
      <c r="Z4" s="92" t="s">
        <v>217</v>
      </c>
      <c r="AA4" s="92" t="s">
        <v>218</v>
      </c>
      <c r="AB4" s="92" t="s">
        <v>219</v>
      </c>
      <c r="AC4" s="92" t="s">
        <v>220</v>
      </c>
      <c r="AD4" s="92" t="s">
        <v>221</v>
      </c>
    </row>
    <row r="5" spans="1:30" x14ac:dyDescent="0.25">
      <c r="A5" s="93"/>
      <c r="B5" s="93"/>
      <c r="C5" s="23"/>
      <c r="D5" s="23"/>
      <c r="E5" s="23"/>
      <c r="F5" s="93"/>
      <c r="G5" s="93"/>
      <c r="H5" s="93"/>
      <c r="I5" s="93"/>
      <c r="J5" s="93"/>
      <c r="K5" s="23" t="s">
        <v>222</v>
      </c>
      <c r="L5" s="24" t="s">
        <v>222</v>
      </c>
      <c r="M5" s="23" t="s">
        <v>222</v>
      </c>
      <c r="N5" s="23" t="s">
        <v>222</v>
      </c>
      <c r="O5" s="92">
        <f>+SUBTOTAL(9,O10:O152)/1000</f>
        <v>139140.95300000001</v>
      </c>
      <c r="P5" s="92" t="s">
        <v>223</v>
      </c>
      <c r="Q5" s="92" t="s">
        <v>224</v>
      </c>
      <c r="R5" s="93"/>
      <c r="S5" s="92" t="s">
        <v>225</v>
      </c>
      <c r="T5" s="21" t="s">
        <v>226</v>
      </c>
      <c r="U5" s="92" t="s">
        <v>227</v>
      </c>
      <c r="V5" s="93"/>
      <c r="W5" s="93"/>
      <c r="X5" s="92" t="s">
        <v>228</v>
      </c>
      <c r="Y5" s="92" t="s">
        <v>229</v>
      </c>
      <c r="Z5" s="93"/>
      <c r="AA5" s="93"/>
      <c r="AB5" s="93"/>
      <c r="AC5" s="93"/>
      <c r="AD5" s="93"/>
    </row>
    <row r="6" spans="1:30" x14ac:dyDescent="0.25">
      <c r="A6" s="93"/>
      <c r="B6" s="93"/>
      <c r="C6" s="23"/>
      <c r="D6" s="23"/>
      <c r="E6" s="23"/>
      <c r="F6" s="93"/>
      <c r="G6" s="93"/>
      <c r="H6" s="93"/>
      <c r="I6" s="93"/>
      <c r="J6" s="93"/>
      <c r="K6" s="23"/>
      <c r="L6" s="24"/>
      <c r="M6" s="23"/>
      <c r="N6" s="23"/>
      <c r="O6" s="93"/>
      <c r="P6" s="93"/>
      <c r="Q6" s="93"/>
      <c r="R6" s="93"/>
      <c r="S6" s="93"/>
      <c r="T6" s="23" t="s">
        <v>230</v>
      </c>
      <c r="U6" s="93"/>
      <c r="V6" s="93"/>
      <c r="W6" s="93"/>
      <c r="X6" s="93"/>
      <c r="Y6" s="93"/>
      <c r="Z6" s="93"/>
      <c r="AA6" s="93"/>
      <c r="AB6" s="93"/>
      <c r="AC6" s="93"/>
      <c r="AD6" s="93"/>
    </row>
    <row r="7" spans="1:30" x14ac:dyDescent="0.25">
      <c r="A7" s="93"/>
      <c r="B7" s="93"/>
      <c r="C7" s="23"/>
      <c r="D7" s="23"/>
      <c r="E7" s="23"/>
      <c r="F7" s="93"/>
      <c r="G7" s="93"/>
      <c r="H7" s="93"/>
      <c r="I7" s="93"/>
      <c r="J7" s="93"/>
      <c r="K7" s="23"/>
      <c r="L7" s="24"/>
      <c r="M7" s="23"/>
      <c r="N7" s="23"/>
      <c r="O7" s="93"/>
      <c r="P7" s="93"/>
      <c r="Q7" s="93"/>
      <c r="R7" s="93"/>
      <c r="S7" s="93"/>
      <c r="T7" s="23" t="s">
        <v>231</v>
      </c>
      <c r="U7" s="93"/>
      <c r="V7" s="93"/>
      <c r="W7" s="93"/>
      <c r="X7" s="93"/>
      <c r="Y7" s="93"/>
      <c r="Z7" s="93"/>
      <c r="AA7" s="93"/>
      <c r="AB7" s="93"/>
      <c r="AC7" s="93"/>
      <c r="AD7" s="93"/>
    </row>
    <row r="8" spans="1:30" x14ac:dyDescent="0.25">
      <c r="A8" s="94"/>
      <c r="B8" s="94"/>
      <c r="C8" s="25"/>
      <c r="D8" s="25"/>
      <c r="E8" s="25"/>
      <c r="F8" s="94"/>
      <c r="G8" s="94"/>
      <c r="H8" s="94"/>
      <c r="I8" s="94"/>
      <c r="J8" s="94"/>
      <c r="K8" s="25"/>
      <c r="L8" s="26"/>
      <c r="M8" s="25"/>
      <c r="N8" s="25"/>
      <c r="O8" s="94"/>
      <c r="P8" s="94"/>
      <c r="Q8" s="94"/>
      <c r="R8" s="94"/>
      <c r="S8" s="94"/>
      <c r="T8" s="25" t="s">
        <v>232</v>
      </c>
      <c r="U8" s="94"/>
      <c r="V8" s="94"/>
      <c r="W8" s="94"/>
      <c r="X8" s="94"/>
      <c r="Y8" s="94"/>
      <c r="Z8" s="94"/>
      <c r="AA8" s="94"/>
      <c r="AB8" s="94"/>
      <c r="AC8" s="94"/>
      <c r="AD8" s="94"/>
    </row>
    <row r="9" spans="1:3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 ht="26.25" hidden="1" x14ac:dyDescent="0.25">
      <c r="A10" s="27" t="s">
        <v>233</v>
      </c>
      <c r="B10" s="27" t="s">
        <v>234</v>
      </c>
      <c r="C10" s="27" t="s">
        <v>28</v>
      </c>
      <c r="D10" s="27" t="s">
        <v>32</v>
      </c>
      <c r="E10" s="27" t="s">
        <v>235</v>
      </c>
      <c r="F10" s="27" t="s">
        <v>236</v>
      </c>
      <c r="G10" s="27"/>
      <c r="H10" s="27" t="s">
        <v>237</v>
      </c>
      <c r="I10" s="27" t="s">
        <v>238</v>
      </c>
      <c r="J10" s="27" t="s">
        <v>33</v>
      </c>
      <c r="K10" s="27" t="s">
        <v>239</v>
      </c>
      <c r="L10" s="28">
        <v>43847</v>
      </c>
      <c r="M10" s="27" t="s">
        <v>240</v>
      </c>
      <c r="N10" s="27" t="s">
        <v>241</v>
      </c>
      <c r="O10" s="29">
        <v>4000000</v>
      </c>
      <c r="P10" s="29">
        <v>4000000</v>
      </c>
      <c r="Q10" s="27">
        <v>0</v>
      </c>
      <c r="R10" s="27" t="s">
        <v>34</v>
      </c>
      <c r="S10" s="27" t="s">
        <v>242</v>
      </c>
      <c r="T10" s="27" t="s">
        <v>243</v>
      </c>
      <c r="U10" s="27" t="s">
        <v>244</v>
      </c>
      <c r="V10" s="27" t="s">
        <v>245</v>
      </c>
      <c r="W10" s="27" t="s">
        <v>246</v>
      </c>
      <c r="X10" s="27" t="s">
        <v>247</v>
      </c>
      <c r="Y10" s="27" t="s">
        <v>248</v>
      </c>
      <c r="Z10" s="27" t="s">
        <v>249</v>
      </c>
      <c r="AA10" s="27" t="s">
        <v>250</v>
      </c>
      <c r="AB10" s="27" t="s">
        <v>241</v>
      </c>
      <c r="AC10" s="27" t="s">
        <v>251</v>
      </c>
      <c r="AD10" s="27" t="s">
        <v>250</v>
      </c>
    </row>
    <row r="11" spans="1:30" hidden="1" x14ac:dyDescent="0.25">
      <c r="A11" s="27" t="s">
        <v>233</v>
      </c>
      <c r="B11" s="27" t="s">
        <v>234</v>
      </c>
      <c r="C11" s="27" t="s">
        <v>28</v>
      </c>
      <c r="D11" s="27" t="s">
        <v>32</v>
      </c>
      <c r="E11" s="27" t="s">
        <v>252</v>
      </c>
      <c r="F11" s="27" t="s">
        <v>236</v>
      </c>
      <c r="G11" s="27" t="s">
        <v>253</v>
      </c>
      <c r="H11" s="27" t="s">
        <v>254</v>
      </c>
      <c r="I11" s="27" t="s">
        <v>238</v>
      </c>
      <c r="J11" s="27" t="s">
        <v>35</v>
      </c>
      <c r="K11" s="27" t="s">
        <v>255</v>
      </c>
      <c r="L11" s="28">
        <v>43867</v>
      </c>
      <c r="M11" s="27" t="s">
        <v>256</v>
      </c>
      <c r="N11" s="27" t="s">
        <v>257</v>
      </c>
      <c r="O11" s="29">
        <v>1899980</v>
      </c>
      <c r="P11" s="29">
        <v>1899980</v>
      </c>
      <c r="Q11" s="27">
        <v>0</v>
      </c>
      <c r="R11" s="27" t="s">
        <v>36</v>
      </c>
      <c r="S11" s="27" t="s">
        <v>258</v>
      </c>
      <c r="T11" s="27" t="s">
        <v>243</v>
      </c>
      <c r="U11" s="27" t="s">
        <v>259</v>
      </c>
      <c r="V11" s="27" t="s">
        <v>245</v>
      </c>
      <c r="W11" s="27" t="s">
        <v>246</v>
      </c>
      <c r="X11" s="27" t="s">
        <v>260</v>
      </c>
      <c r="Y11" s="27" t="s">
        <v>261</v>
      </c>
      <c r="Z11" s="27" t="s">
        <v>262</v>
      </c>
      <c r="AA11" s="27" t="s">
        <v>263</v>
      </c>
      <c r="AB11" s="27" t="s">
        <v>264</v>
      </c>
      <c r="AC11" s="27" t="s">
        <v>265</v>
      </c>
      <c r="AD11" s="27" t="s">
        <v>250</v>
      </c>
    </row>
    <row r="12" spans="1:30" hidden="1" x14ac:dyDescent="0.25">
      <c r="A12" s="27" t="s">
        <v>233</v>
      </c>
      <c r="B12" s="27" t="s">
        <v>234</v>
      </c>
      <c r="C12" s="27" t="s">
        <v>28</v>
      </c>
      <c r="D12" s="27" t="s">
        <v>32</v>
      </c>
      <c r="E12" s="27" t="s">
        <v>252</v>
      </c>
      <c r="F12" s="27" t="s">
        <v>236</v>
      </c>
      <c r="G12" s="27" t="s">
        <v>253</v>
      </c>
      <c r="H12" s="27" t="s">
        <v>254</v>
      </c>
      <c r="I12" s="27" t="s">
        <v>238</v>
      </c>
      <c r="J12" s="27" t="s">
        <v>35</v>
      </c>
      <c r="K12" s="27" t="s">
        <v>266</v>
      </c>
      <c r="L12" s="28">
        <v>43867</v>
      </c>
      <c r="M12" s="27" t="s">
        <v>267</v>
      </c>
      <c r="N12" s="27" t="s">
        <v>257</v>
      </c>
      <c r="O12" s="29">
        <v>2349990</v>
      </c>
      <c r="P12" s="29">
        <v>2349990</v>
      </c>
      <c r="Q12" s="27">
        <v>0</v>
      </c>
      <c r="R12" s="27" t="s">
        <v>37</v>
      </c>
      <c r="S12" s="27" t="s">
        <v>258</v>
      </c>
      <c r="T12" s="27" t="s">
        <v>243</v>
      </c>
      <c r="U12" s="27" t="s">
        <v>259</v>
      </c>
      <c r="V12" s="27" t="s">
        <v>245</v>
      </c>
      <c r="W12" s="27" t="s">
        <v>246</v>
      </c>
      <c r="X12" s="27" t="s">
        <v>260</v>
      </c>
      <c r="Y12" s="27" t="s">
        <v>261</v>
      </c>
      <c r="Z12" s="27" t="s">
        <v>268</v>
      </c>
      <c r="AA12" s="27" t="s">
        <v>266</v>
      </c>
      <c r="AB12" s="27" t="s">
        <v>269</v>
      </c>
      <c r="AC12" s="27" t="s">
        <v>270</v>
      </c>
      <c r="AD12" s="27" t="s">
        <v>250</v>
      </c>
    </row>
    <row r="13" spans="1:30" hidden="1" x14ac:dyDescent="0.25">
      <c r="A13" s="27" t="s">
        <v>233</v>
      </c>
      <c r="B13" s="27" t="s">
        <v>234</v>
      </c>
      <c r="C13" s="27" t="s">
        <v>28</v>
      </c>
      <c r="D13" s="27" t="s">
        <v>32</v>
      </c>
      <c r="E13" s="27" t="s">
        <v>252</v>
      </c>
      <c r="F13" s="27" t="s">
        <v>236</v>
      </c>
      <c r="G13" s="27" t="s">
        <v>271</v>
      </c>
      <c r="H13" s="27" t="s">
        <v>272</v>
      </c>
      <c r="I13" s="27" t="s">
        <v>238</v>
      </c>
      <c r="J13" s="27" t="s">
        <v>38</v>
      </c>
      <c r="K13" s="27" t="s">
        <v>273</v>
      </c>
      <c r="L13" s="28">
        <v>43872</v>
      </c>
      <c r="M13" s="27" t="s">
        <v>274</v>
      </c>
      <c r="N13" s="27" t="s">
        <v>275</v>
      </c>
      <c r="O13" s="29">
        <v>181186200</v>
      </c>
      <c r="P13" s="29">
        <v>181186200</v>
      </c>
      <c r="Q13" s="27">
        <v>0</v>
      </c>
      <c r="R13" s="27" t="s">
        <v>39</v>
      </c>
      <c r="S13" s="27" t="s">
        <v>276</v>
      </c>
      <c r="T13" s="27" t="s">
        <v>243</v>
      </c>
      <c r="U13" s="27" t="s">
        <v>277</v>
      </c>
      <c r="V13" s="27" t="s">
        <v>245</v>
      </c>
      <c r="W13" s="27" t="s">
        <v>246</v>
      </c>
      <c r="X13" s="27" t="s">
        <v>278</v>
      </c>
      <c r="Y13" s="27" t="s">
        <v>279</v>
      </c>
      <c r="Z13" s="27" t="s">
        <v>280</v>
      </c>
      <c r="AA13" s="27" t="s">
        <v>239</v>
      </c>
      <c r="AB13" s="27" t="s">
        <v>281</v>
      </c>
      <c r="AC13" s="27" t="s">
        <v>282</v>
      </c>
      <c r="AD13" s="27" t="s">
        <v>250</v>
      </c>
    </row>
    <row r="14" spans="1:30" ht="26.25" hidden="1" x14ac:dyDescent="0.25">
      <c r="A14" s="27" t="s">
        <v>233</v>
      </c>
      <c r="B14" s="27" t="s">
        <v>234</v>
      </c>
      <c r="C14" s="27" t="s">
        <v>28</v>
      </c>
      <c r="D14" s="27" t="s">
        <v>32</v>
      </c>
      <c r="E14" s="27" t="s">
        <v>252</v>
      </c>
      <c r="F14" s="27" t="s">
        <v>236</v>
      </c>
      <c r="G14" s="27"/>
      <c r="H14" s="27" t="s">
        <v>237</v>
      </c>
      <c r="I14" s="27" t="s">
        <v>238</v>
      </c>
      <c r="J14" s="27" t="s">
        <v>38</v>
      </c>
      <c r="K14" s="27" t="s">
        <v>283</v>
      </c>
      <c r="L14" s="28">
        <v>43860</v>
      </c>
      <c r="M14" s="27" t="s">
        <v>284</v>
      </c>
      <c r="N14" s="27" t="s">
        <v>264</v>
      </c>
      <c r="O14" s="29">
        <v>3400000</v>
      </c>
      <c r="P14" s="29">
        <v>3400000</v>
      </c>
      <c r="Q14" s="27">
        <v>0</v>
      </c>
      <c r="R14" s="27" t="s">
        <v>40</v>
      </c>
      <c r="S14" s="27" t="s">
        <v>285</v>
      </c>
      <c r="T14" s="27" t="s">
        <v>286</v>
      </c>
      <c r="U14" s="27" t="s">
        <v>287</v>
      </c>
      <c r="V14" s="27" t="s">
        <v>245</v>
      </c>
      <c r="W14" s="27" t="s">
        <v>246</v>
      </c>
      <c r="X14" s="27" t="s">
        <v>288</v>
      </c>
      <c r="Y14" s="27" t="s">
        <v>289</v>
      </c>
      <c r="Z14" s="27" t="s">
        <v>290</v>
      </c>
      <c r="AA14" s="27" t="s">
        <v>291</v>
      </c>
      <c r="AB14" s="27" t="s">
        <v>292</v>
      </c>
      <c r="AC14" s="27" t="s">
        <v>293</v>
      </c>
      <c r="AD14" s="27" t="s">
        <v>250</v>
      </c>
    </row>
    <row r="15" spans="1:30" hidden="1" x14ac:dyDescent="0.25">
      <c r="A15" s="27" t="s">
        <v>233</v>
      </c>
      <c r="B15" s="27" t="s">
        <v>234</v>
      </c>
      <c r="C15" s="27" t="s">
        <v>28</v>
      </c>
      <c r="D15" s="27" t="s">
        <v>32</v>
      </c>
      <c r="E15" s="27" t="s">
        <v>252</v>
      </c>
      <c r="F15" s="27" t="s">
        <v>236</v>
      </c>
      <c r="G15" s="27" t="s">
        <v>271</v>
      </c>
      <c r="H15" s="27" t="s">
        <v>272</v>
      </c>
      <c r="I15" s="27" t="s">
        <v>238</v>
      </c>
      <c r="J15" s="27" t="s">
        <v>38</v>
      </c>
      <c r="K15" s="27" t="s">
        <v>294</v>
      </c>
      <c r="L15" s="28">
        <v>43885</v>
      </c>
      <c r="M15" s="27" t="s">
        <v>295</v>
      </c>
      <c r="N15" s="27" t="s">
        <v>296</v>
      </c>
      <c r="O15" s="29">
        <v>44800000</v>
      </c>
      <c r="P15" s="29">
        <v>44800000</v>
      </c>
      <c r="Q15" s="27">
        <v>0</v>
      </c>
      <c r="R15" s="27" t="s">
        <v>41</v>
      </c>
      <c r="S15" s="27" t="s">
        <v>297</v>
      </c>
      <c r="T15" s="27" t="s">
        <v>243</v>
      </c>
      <c r="U15" s="27" t="s">
        <v>298</v>
      </c>
      <c r="V15" s="27" t="s">
        <v>245</v>
      </c>
      <c r="W15" s="27" t="s">
        <v>246</v>
      </c>
      <c r="X15" s="27" t="s">
        <v>299</v>
      </c>
      <c r="Y15" s="27" t="s">
        <v>300</v>
      </c>
      <c r="Z15" s="27" t="s">
        <v>280</v>
      </c>
      <c r="AA15" s="27" t="s">
        <v>301</v>
      </c>
      <c r="AB15" s="27" t="s">
        <v>302</v>
      </c>
      <c r="AC15" s="27" t="s">
        <v>303</v>
      </c>
      <c r="AD15" s="27" t="s">
        <v>250</v>
      </c>
    </row>
    <row r="16" spans="1:30" hidden="1" x14ac:dyDescent="0.25">
      <c r="A16" s="27" t="s">
        <v>233</v>
      </c>
      <c r="B16" s="27" t="s">
        <v>234</v>
      </c>
      <c r="C16" s="27" t="s">
        <v>28</v>
      </c>
      <c r="D16" s="27" t="s">
        <v>32</v>
      </c>
      <c r="E16" s="27" t="s">
        <v>252</v>
      </c>
      <c r="F16" s="27" t="s">
        <v>236</v>
      </c>
      <c r="G16" s="27" t="s">
        <v>253</v>
      </c>
      <c r="H16" s="27" t="s">
        <v>254</v>
      </c>
      <c r="I16" s="27" t="s">
        <v>238</v>
      </c>
      <c r="J16" s="27" t="s">
        <v>38</v>
      </c>
      <c r="K16" s="27" t="s">
        <v>304</v>
      </c>
      <c r="L16" s="28">
        <v>43885</v>
      </c>
      <c r="M16" s="27" t="s">
        <v>305</v>
      </c>
      <c r="N16" s="27" t="s">
        <v>296</v>
      </c>
      <c r="O16" s="29">
        <v>1099000</v>
      </c>
      <c r="P16" s="29">
        <v>1099000</v>
      </c>
      <c r="Q16" s="27">
        <v>0</v>
      </c>
      <c r="R16" s="27" t="s">
        <v>42</v>
      </c>
      <c r="S16" s="27" t="s">
        <v>306</v>
      </c>
      <c r="T16" s="27" t="s">
        <v>243</v>
      </c>
      <c r="U16" s="27" t="s">
        <v>307</v>
      </c>
      <c r="V16" s="27" t="s">
        <v>245</v>
      </c>
      <c r="W16" s="27" t="s">
        <v>246</v>
      </c>
      <c r="X16" s="27" t="s">
        <v>308</v>
      </c>
      <c r="Y16" s="27" t="s">
        <v>309</v>
      </c>
      <c r="Z16" s="27" t="s">
        <v>310</v>
      </c>
      <c r="AA16" s="27" t="s">
        <v>311</v>
      </c>
      <c r="AB16" s="27" t="s">
        <v>302</v>
      </c>
      <c r="AC16" s="27" t="s">
        <v>312</v>
      </c>
      <c r="AD16" s="27" t="s">
        <v>250</v>
      </c>
    </row>
    <row r="17" spans="1:30" ht="26.25" hidden="1" x14ac:dyDescent="0.25">
      <c r="A17" s="27" t="s">
        <v>233</v>
      </c>
      <c r="B17" s="30" t="s">
        <v>313</v>
      </c>
      <c r="C17" s="27" t="s">
        <v>28</v>
      </c>
      <c r="D17" s="30" t="s">
        <v>43</v>
      </c>
      <c r="E17" s="27" t="s">
        <v>252</v>
      </c>
      <c r="F17" s="27" t="s">
        <v>236</v>
      </c>
      <c r="G17" s="27" t="s">
        <v>271</v>
      </c>
      <c r="H17" s="27" t="s">
        <v>272</v>
      </c>
      <c r="I17" s="27" t="s">
        <v>238</v>
      </c>
      <c r="J17" s="27" t="s">
        <v>38</v>
      </c>
      <c r="K17" s="27" t="s">
        <v>314</v>
      </c>
      <c r="L17" s="28">
        <v>43892</v>
      </c>
      <c r="M17" s="27" t="s">
        <v>315</v>
      </c>
      <c r="N17" s="27" t="s">
        <v>316</v>
      </c>
      <c r="O17" s="29">
        <v>14606400</v>
      </c>
      <c r="P17" s="29">
        <v>14606400</v>
      </c>
      <c r="Q17" s="27">
        <v>0</v>
      </c>
      <c r="R17" s="27" t="s">
        <v>44</v>
      </c>
      <c r="S17" s="27" t="s">
        <v>317</v>
      </c>
      <c r="T17" s="27" t="s">
        <v>243</v>
      </c>
      <c r="U17" s="27" t="s">
        <v>318</v>
      </c>
      <c r="V17" s="27" t="s">
        <v>245</v>
      </c>
      <c r="W17" s="27" t="s">
        <v>246</v>
      </c>
      <c r="X17" s="27" t="s">
        <v>319</v>
      </c>
      <c r="Y17" s="27" t="s">
        <v>320</v>
      </c>
      <c r="Z17" s="27" t="s">
        <v>280</v>
      </c>
      <c r="AA17" s="27" t="s">
        <v>321</v>
      </c>
      <c r="AB17" s="27" t="s">
        <v>322</v>
      </c>
      <c r="AC17" s="27" t="s">
        <v>323</v>
      </c>
      <c r="AD17" s="27" t="s">
        <v>239</v>
      </c>
    </row>
    <row r="18" spans="1:30" hidden="1" x14ac:dyDescent="0.25">
      <c r="A18" s="27" t="s">
        <v>233</v>
      </c>
      <c r="B18" s="30" t="s">
        <v>313</v>
      </c>
      <c r="C18" s="27" t="s">
        <v>28</v>
      </c>
      <c r="D18" s="30" t="s">
        <v>43</v>
      </c>
      <c r="E18" s="27" t="s">
        <v>252</v>
      </c>
      <c r="F18" s="27" t="s">
        <v>236</v>
      </c>
      <c r="G18" s="27" t="s">
        <v>271</v>
      </c>
      <c r="H18" s="27" t="s">
        <v>272</v>
      </c>
      <c r="I18" s="27" t="s">
        <v>238</v>
      </c>
      <c r="J18" s="27" t="s">
        <v>38</v>
      </c>
      <c r="K18" s="27" t="s">
        <v>324</v>
      </c>
      <c r="L18" s="28">
        <v>43892</v>
      </c>
      <c r="M18" s="27" t="s">
        <v>325</v>
      </c>
      <c r="N18" s="27" t="s">
        <v>316</v>
      </c>
      <c r="O18" s="29">
        <v>18690000</v>
      </c>
      <c r="P18" s="29">
        <v>18690000</v>
      </c>
      <c r="Q18" s="27">
        <v>0</v>
      </c>
      <c r="R18" s="27" t="s">
        <v>45</v>
      </c>
      <c r="S18" s="27" t="s">
        <v>326</v>
      </c>
      <c r="T18" s="27" t="s">
        <v>243</v>
      </c>
      <c r="U18" s="27" t="s">
        <v>327</v>
      </c>
      <c r="V18" s="27" t="s">
        <v>245</v>
      </c>
      <c r="W18" s="27" t="s">
        <v>246</v>
      </c>
      <c r="X18" s="27" t="s">
        <v>328</v>
      </c>
      <c r="Y18" s="27" t="s">
        <v>329</v>
      </c>
      <c r="Z18" s="27" t="s">
        <v>280</v>
      </c>
      <c r="AA18" s="27" t="s">
        <v>324</v>
      </c>
      <c r="AB18" s="27" t="s">
        <v>330</v>
      </c>
      <c r="AC18" s="27" t="s">
        <v>331</v>
      </c>
      <c r="AD18" s="27" t="s">
        <v>239</v>
      </c>
    </row>
    <row r="19" spans="1:30" hidden="1" x14ac:dyDescent="0.25">
      <c r="A19" s="27" t="s">
        <v>233</v>
      </c>
      <c r="B19" s="30" t="s">
        <v>313</v>
      </c>
      <c r="C19" s="27" t="s">
        <v>28</v>
      </c>
      <c r="D19" s="30" t="s">
        <v>43</v>
      </c>
      <c r="E19" s="27" t="s">
        <v>252</v>
      </c>
      <c r="F19" s="27" t="s">
        <v>236</v>
      </c>
      <c r="G19" s="27" t="s">
        <v>253</v>
      </c>
      <c r="H19" s="27" t="s">
        <v>254</v>
      </c>
      <c r="I19" s="27" t="s">
        <v>238</v>
      </c>
      <c r="J19" s="27" t="s">
        <v>35</v>
      </c>
      <c r="K19" s="27" t="s">
        <v>332</v>
      </c>
      <c r="L19" s="28">
        <v>43898</v>
      </c>
      <c r="M19" s="27" t="s">
        <v>333</v>
      </c>
      <c r="N19" s="27" t="s">
        <v>334</v>
      </c>
      <c r="O19" s="29">
        <v>2039500</v>
      </c>
      <c r="P19" s="29">
        <v>2039500</v>
      </c>
      <c r="Q19" s="27">
        <v>0</v>
      </c>
      <c r="R19" s="27" t="s">
        <v>46</v>
      </c>
      <c r="S19" s="27" t="s">
        <v>335</v>
      </c>
      <c r="T19" s="27" t="s">
        <v>286</v>
      </c>
      <c r="U19" s="27" t="s">
        <v>336</v>
      </c>
      <c r="V19" s="27" t="s">
        <v>245</v>
      </c>
      <c r="W19" s="27" t="s">
        <v>246</v>
      </c>
      <c r="X19" s="27" t="s">
        <v>337</v>
      </c>
      <c r="Y19" s="27" t="s">
        <v>338</v>
      </c>
      <c r="Z19" s="27" t="s">
        <v>339</v>
      </c>
      <c r="AA19" s="27" t="s">
        <v>340</v>
      </c>
      <c r="AB19" s="27" t="s">
        <v>341</v>
      </c>
      <c r="AC19" s="27" t="s">
        <v>342</v>
      </c>
      <c r="AD19" s="27" t="s">
        <v>239</v>
      </c>
    </row>
    <row r="20" spans="1:30" ht="26.25" hidden="1" x14ac:dyDescent="0.25">
      <c r="A20" s="27" t="s">
        <v>233</v>
      </c>
      <c r="B20" s="30" t="s">
        <v>313</v>
      </c>
      <c r="C20" s="27" t="s">
        <v>28</v>
      </c>
      <c r="D20" s="30" t="s">
        <v>43</v>
      </c>
      <c r="E20" s="27" t="s">
        <v>252</v>
      </c>
      <c r="F20" s="27" t="s">
        <v>236</v>
      </c>
      <c r="G20" s="27" t="s">
        <v>253</v>
      </c>
      <c r="H20" s="27" t="s">
        <v>254</v>
      </c>
      <c r="I20" s="27" t="s">
        <v>238</v>
      </c>
      <c r="J20" s="27" t="s">
        <v>35</v>
      </c>
      <c r="K20" s="27" t="s">
        <v>343</v>
      </c>
      <c r="L20" s="28">
        <v>43898</v>
      </c>
      <c r="M20" s="27" t="s">
        <v>344</v>
      </c>
      <c r="N20" s="27" t="s">
        <v>334</v>
      </c>
      <c r="O20" s="29">
        <v>680000</v>
      </c>
      <c r="P20" s="29">
        <v>680000</v>
      </c>
      <c r="Q20" s="27">
        <v>0</v>
      </c>
      <c r="R20" s="27" t="s">
        <v>47</v>
      </c>
      <c r="S20" s="27" t="s">
        <v>345</v>
      </c>
      <c r="T20" s="27" t="s">
        <v>243</v>
      </c>
      <c r="U20" s="27" t="s">
        <v>346</v>
      </c>
      <c r="V20" s="27" t="s">
        <v>245</v>
      </c>
      <c r="W20" s="27" t="s">
        <v>246</v>
      </c>
      <c r="X20" s="27" t="s">
        <v>347</v>
      </c>
      <c r="Y20" s="27" t="s">
        <v>348</v>
      </c>
      <c r="Z20" s="27" t="s">
        <v>349</v>
      </c>
      <c r="AA20" s="27" t="s">
        <v>350</v>
      </c>
      <c r="AB20" s="27" t="s">
        <v>351</v>
      </c>
      <c r="AC20" s="27" t="s">
        <v>352</v>
      </c>
      <c r="AD20" s="27" t="s">
        <v>239</v>
      </c>
    </row>
    <row r="21" spans="1:30" hidden="1" x14ac:dyDescent="0.25">
      <c r="A21" s="27" t="s">
        <v>233</v>
      </c>
      <c r="B21" s="30" t="s">
        <v>313</v>
      </c>
      <c r="C21" s="27" t="s">
        <v>28</v>
      </c>
      <c r="D21" s="30" t="s">
        <v>43</v>
      </c>
      <c r="E21" s="27" t="s">
        <v>252</v>
      </c>
      <c r="F21" s="27" t="s">
        <v>236</v>
      </c>
      <c r="G21" s="27" t="s">
        <v>253</v>
      </c>
      <c r="H21" s="27" t="s">
        <v>254</v>
      </c>
      <c r="I21" s="27" t="s">
        <v>238</v>
      </c>
      <c r="J21" s="27" t="s">
        <v>38</v>
      </c>
      <c r="K21" s="27" t="s">
        <v>353</v>
      </c>
      <c r="L21" s="28">
        <v>43906</v>
      </c>
      <c r="M21" s="27" t="s">
        <v>354</v>
      </c>
      <c r="N21" s="27" t="s">
        <v>351</v>
      </c>
      <c r="O21" s="29">
        <v>1650000</v>
      </c>
      <c r="P21" s="29">
        <v>1650000</v>
      </c>
      <c r="Q21" s="27">
        <v>0</v>
      </c>
      <c r="R21" s="27" t="s">
        <v>48</v>
      </c>
      <c r="S21" s="27" t="s">
        <v>355</v>
      </c>
      <c r="T21" s="27" t="s">
        <v>286</v>
      </c>
      <c r="U21" s="27" t="s">
        <v>356</v>
      </c>
      <c r="V21" s="27" t="s">
        <v>245</v>
      </c>
      <c r="W21" s="27" t="s">
        <v>246</v>
      </c>
      <c r="X21" s="27" t="s">
        <v>357</v>
      </c>
      <c r="Y21" s="27" t="s">
        <v>358</v>
      </c>
      <c r="Z21" s="27" t="s">
        <v>359</v>
      </c>
      <c r="AA21" s="27" t="s">
        <v>360</v>
      </c>
      <c r="AB21" s="27" t="s">
        <v>361</v>
      </c>
      <c r="AC21" s="27" t="s">
        <v>362</v>
      </c>
      <c r="AD21" s="27" t="s">
        <v>239</v>
      </c>
    </row>
    <row r="22" spans="1:30" ht="26.25" hidden="1" x14ac:dyDescent="0.25">
      <c r="A22" s="27" t="s">
        <v>233</v>
      </c>
      <c r="B22" s="30" t="s">
        <v>313</v>
      </c>
      <c r="C22" s="27" t="s">
        <v>28</v>
      </c>
      <c r="D22" s="30" t="s">
        <v>43</v>
      </c>
      <c r="E22" s="27" t="s">
        <v>252</v>
      </c>
      <c r="F22" s="27" t="s">
        <v>236</v>
      </c>
      <c r="G22" s="27" t="s">
        <v>253</v>
      </c>
      <c r="H22" s="27" t="s">
        <v>254</v>
      </c>
      <c r="I22" s="27" t="s">
        <v>238</v>
      </c>
      <c r="J22" s="27" t="s">
        <v>38</v>
      </c>
      <c r="K22" s="27" t="s">
        <v>363</v>
      </c>
      <c r="L22" s="28">
        <v>43917</v>
      </c>
      <c r="M22" s="27" t="s">
        <v>364</v>
      </c>
      <c r="N22" s="27" t="s">
        <v>365</v>
      </c>
      <c r="O22" s="29">
        <v>5175000</v>
      </c>
      <c r="P22" s="29">
        <v>5175000</v>
      </c>
      <c r="Q22" s="27">
        <v>0</v>
      </c>
      <c r="R22" s="27" t="s">
        <v>49</v>
      </c>
      <c r="S22" s="27" t="s">
        <v>366</v>
      </c>
      <c r="T22" s="27" t="s">
        <v>286</v>
      </c>
      <c r="U22" s="27" t="s">
        <v>367</v>
      </c>
      <c r="V22" s="27" t="s">
        <v>245</v>
      </c>
      <c r="W22" s="27" t="s">
        <v>246</v>
      </c>
      <c r="X22" s="27" t="s">
        <v>368</v>
      </c>
      <c r="Y22" s="27" t="s">
        <v>369</v>
      </c>
      <c r="Z22" s="27" t="s">
        <v>370</v>
      </c>
      <c r="AA22" s="27" t="s">
        <v>371</v>
      </c>
      <c r="AB22" s="27" t="s">
        <v>372</v>
      </c>
      <c r="AC22" s="27" t="s">
        <v>373</v>
      </c>
      <c r="AD22" s="27" t="s">
        <v>239</v>
      </c>
    </row>
    <row r="23" spans="1:30" ht="26.25" hidden="1" x14ac:dyDescent="0.25">
      <c r="A23" s="27" t="s">
        <v>233</v>
      </c>
      <c r="B23" s="27" t="s">
        <v>234</v>
      </c>
      <c r="C23" s="27" t="s">
        <v>28</v>
      </c>
      <c r="D23" s="27" t="s">
        <v>32</v>
      </c>
      <c r="E23" s="27" t="s">
        <v>235</v>
      </c>
      <c r="F23" s="27" t="s">
        <v>236</v>
      </c>
      <c r="G23" s="27" t="s">
        <v>253</v>
      </c>
      <c r="H23" s="27" t="s">
        <v>254</v>
      </c>
      <c r="I23" s="27" t="s">
        <v>238</v>
      </c>
      <c r="J23" s="27" t="s">
        <v>50</v>
      </c>
      <c r="K23" s="27" t="s">
        <v>374</v>
      </c>
      <c r="L23" s="28">
        <v>43891</v>
      </c>
      <c r="M23" s="27" t="s">
        <v>375</v>
      </c>
      <c r="N23" s="27" t="s">
        <v>316</v>
      </c>
      <c r="O23" s="29">
        <v>5000000</v>
      </c>
      <c r="P23" s="29">
        <v>5000000</v>
      </c>
      <c r="Q23" s="27">
        <v>0</v>
      </c>
      <c r="R23" s="27" t="s">
        <v>51</v>
      </c>
      <c r="S23" s="27" t="s">
        <v>376</v>
      </c>
      <c r="T23" s="27" t="s">
        <v>286</v>
      </c>
      <c r="U23" s="27" t="s">
        <v>377</v>
      </c>
      <c r="V23" s="27" t="s">
        <v>245</v>
      </c>
      <c r="W23" s="27" t="s">
        <v>246</v>
      </c>
      <c r="X23" s="27" t="s">
        <v>378</v>
      </c>
      <c r="Y23" s="27" t="s">
        <v>379</v>
      </c>
      <c r="Z23" s="27" t="s">
        <v>380</v>
      </c>
      <c r="AA23" s="27" t="s">
        <v>381</v>
      </c>
      <c r="AB23" s="27" t="s">
        <v>382</v>
      </c>
      <c r="AC23" s="27" t="s">
        <v>383</v>
      </c>
      <c r="AD23" s="27" t="s">
        <v>250</v>
      </c>
    </row>
    <row r="24" spans="1:30" hidden="1" x14ac:dyDescent="0.25">
      <c r="A24" s="27" t="s">
        <v>233</v>
      </c>
      <c r="B24" s="27" t="s">
        <v>234</v>
      </c>
      <c r="C24" s="27" t="s">
        <v>28</v>
      </c>
      <c r="D24" s="27" t="s">
        <v>32</v>
      </c>
      <c r="E24" s="27" t="s">
        <v>235</v>
      </c>
      <c r="F24" s="27" t="s">
        <v>236</v>
      </c>
      <c r="G24" s="27" t="s">
        <v>271</v>
      </c>
      <c r="H24" s="27" t="s">
        <v>272</v>
      </c>
      <c r="I24" s="27" t="s">
        <v>238</v>
      </c>
      <c r="J24" s="27" t="s">
        <v>33</v>
      </c>
      <c r="K24" s="27" t="s">
        <v>384</v>
      </c>
      <c r="L24" s="28">
        <v>43892</v>
      </c>
      <c r="M24" s="27" t="s">
        <v>385</v>
      </c>
      <c r="N24" s="27" t="s">
        <v>316</v>
      </c>
      <c r="O24" s="29">
        <v>20160000</v>
      </c>
      <c r="P24" s="29">
        <v>20160000</v>
      </c>
      <c r="Q24" s="27">
        <v>0</v>
      </c>
      <c r="R24" s="27" t="s">
        <v>52</v>
      </c>
      <c r="S24" s="27" t="s">
        <v>386</v>
      </c>
      <c r="T24" s="27" t="s">
        <v>243</v>
      </c>
      <c r="U24" s="27" t="s">
        <v>387</v>
      </c>
      <c r="V24" s="27" t="s">
        <v>245</v>
      </c>
      <c r="W24" s="27" t="s">
        <v>246</v>
      </c>
      <c r="X24" s="27" t="s">
        <v>388</v>
      </c>
      <c r="Y24" s="27" t="s">
        <v>389</v>
      </c>
      <c r="Z24" s="27" t="s">
        <v>280</v>
      </c>
      <c r="AA24" s="27" t="s">
        <v>390</v>
      </c>
      <c r="AB24" s="27" t="s">
        <v>322</v>
      </c>
      <c r="AC24" s="27" t="s">
        <v>391</v>
      </c>
      <c r="AD24" s="27" t="s">
        <v>250</v>
      </c>
    </row>
    <row r="25" spans="1:30" hidden="1" x14ac:dyDescent="0.25">
      <c r="A25" s="27" t="s">
        <v>233</v>
      </c>
      <c r="B25" s="27" t="s">
        <v>234</v>
      </c>
      <c r="C25" s="27" t="s">
        <v>28</v>
      </c>
      <c r="D25" s="27" t="s">
        <v>32</v>
      </c>
      <c r="E25" s="27" t="s">
        <v>235</v>
      </c>
      <c r="F25" s="27" t="s">
        <v>236</v>
      </c>
      <c r="G25" s="27" t="s">
        <v>271</v>
      </c>
      <c r="H25" s="27" t="s">
        <v>272</v>
      </c>
      <c r="I25" s="27" t="s">
        <v>238</v>
      </c>
      <c r="J25" s="27" t="s">
        <v>33</v>
      </c>
      <c r="K25" s="27" t="s">
        <v>392</v>
      </c>
      <c r="L25" s="28">
        <v>43893</v>
      </c>
      <c r="M25" s="27" t="s">
        <v>393</v>
      </c>
      <c r="N25" s="27" t="s">
        <v>382</v>
      </c>
      <c r="O25" s="29">
        <v>15960000</v>
      </c>
      <c r="P25" s="29">
        <v>15960000</v>
      </c>
      <c r="Q25" s="27">
        <v>0</v>
      </c>
      <c r="R25" s="27" t="s">
        <v>53</v>
      </c>
      <c r="S25" s="27" t="s">
        <v>394</v>
      </c>
      <c r="T25" s="27" t="s">
        <v>243</v>
      </c>
      <c r="U25" s="27" t="s">
        <v>395</v>
      </c>
      <c r="V25" s="27" t="s">
        <v>245</v>
      </c>
      <c r="W25" s="27" t="s">
        <v>246</v>
      </c>
      <c r="X25" s="27" t="s">
        <v>396</v>
      </c>
      <c r="Y25" s="27" t="s">
        <v>397</v>
      </c>
      <c r="Z25" s="27" t="s">
        <v>280</v>
      </c>
      <c r="AA25" s="27" t="s">
        <v>398</v>
      </c>
      <c r="AB25" s="27" t="s">
        <v>322</v>
      </c>
      <c r="AC25" s="27" t="s">
        <v>399</v>
      </c>
      <c r="AD25" s="27" t="s">
        <v>250</v>
      </c>
    </row>
    <row r="26" spans="1:30" ht="26.25" hidden="1" x14ac:dyDescent="0.25">
      <c r="A26" s="27" t="s">
        <v>233</v>
      </c>
      <c r="B26" s="27" t="s">
        <v>234</v>
      </c>
      <c r="C26" s="27" t="s">
        <v>28</v>
      </c>
      <c r="D26" s="27" t="s">
        <v>32</v>
      </c>
      <c r="E26" s="27" t="s">
        <v>235</v>
      </c>
      <c r="F26" s="27" t="s">
        <v>236</v>
      </c>
      <c r="G26" s="27" t="s">
        <v>253</v>
      </c>
      <c r="H26" s="27" t="s">
        <v>254</v>
      </c>
      <c r="I26" s="27" t="s">
        <v>238</v>
      </c>
      <c r="J26" s="27" t="s">
        <v>33</v>
      </c>
      <c r="K26" s="27" t="s">
        <v>400</v>
      </c>
      <c r="L26" s="28">
        <v>43895</v>
      </c>
      <c r="M26" s="27" t="s">
        <v>401</v>
      </c>
      <c r="N26" s="27" t="s">
        <v>330</v>
      </c>
      <c r="O26" s="29">
        <v>1273400</v>
      </c>
      <c r="P26" s="29">
        <v>1273400</v>
      </c>
      <c r="Q26" s="27">
        <v>0</v>
      </c>
      <c r="R26" s="27" t="s">
        <v>54</v>
      </c>
      <c r="S26" s="27" t="s">
        <v>402</v>
      </c>
      <c r="T26" s="27" t="s">
        <v>286</v>
      </c>
      <c r="U26" s="27" t="s">
        <v>403</v>
      </c>
      <c r="V26" s="27" t="s">
        <v>245</v>
      </c>
      <c r="W26" s="27" t="s">
        <v>246</v>
      </c>
      <c r="X26" s="27" t="s">
        <v>404</v>
      </c>
      <c r="Y26" s="27" t="s">
        <v>405</v>
      </c>
      <c r="Z26" s="27" t="s">
        <v>406</v>
      </c>
      <c r="AA26" s="27" t="s">
        <v>407</v>
      </c>
      <c r="AB26" s="27" t="s">
        <v>408</v>
      </c>
      <c r="AC26" s="27" t="s">
        <v>409</v>
      </c>
      <c r="AD26" s="27" t="s">
        <v>250</v>
      </c>
    </row>
    <row r="27" spans="1:30" hidden="1" x14ac:dyDescent="0.25">
      <c r="A27" s="27" t="s">
        <v>233</v>
      </c>
      <c r="B27" s="27" t="s">
        <v>234</v>
      </c>
      <c r="C27" s="27" t="s">
        <v>28</v>
      </c>
      <c r="D27" s="27" t="s">
        <v>32</v>
      </c>
      <c r="E27" s="27" t="s">
        <v>235</v>
      </c>
      <c r="F27" s="27" t="s">
        <v>236</v>
      </c>
      <c r="G27" s="27" t="s">
        <v>271</v>
      </c>
      <c r="H27" s="27" t="s">
        <v>272</v>
      </c>
      <c r="I27" s="27" t="s">
        <v>238</v>
      </c>
      <c r="J27" s="27" t="s">
        <v>50</v>
      </c>
      <c r="K27" s="27" t="s">
        <v>410</v>
      </c>
      <c r="L27" s="28">
        <v>43901</v>
      </c>
      <c r="M27" s="27" t="s">
        <v>411</v>
      </c>
      <c r="N27" s="27" t="s">
        <v>412</v>
      </c>
      <c r="O27" s="29">
        <v>24840000</v>
      </c>
      <c r="P27" s="29">
        <v>24840000</v>
      </c>
      <c r="Q27" s="27">
        <v>0</v>
      </c>
      <c r="R27" s="27" t="s">
        <v>55</v>
      </c>
      <c r="S27" s="27" t="s">
        <v>413</v>
      </c>
      <c r="T27" s="27" t="s">
        <v>286</v>
      </c>
      <c r="U27" s="27" t="s">
        <v>414</v>
      </c>
      <c r="V27" s="27" t="s">
        <v>245</v>
      </c>
      <c r="W27" s="27" t="s">
        <v>246</v>
      </c>
      <c r="X27" s="27" t="s">
        <v>415</v>
      </c>
      <c r="Y27" s="27" t="s">
        <v>416</v>
      </c>
      <c r="Z27" s="27" t="s">
        <v>280</v>
      </c>
      <c r="AA27" s="27" t="s">
        <v>417</v>
      </c>
      <c r="AB27" s="27" t="s">
        <v>341</v>
      </c>
      <c r="AC27" s="27" t="s">
        <v>418</v>
      </c>
      <c r="AD27" s="27" t="s">
        <v>250</v>
      </c>
    </row>
    <row r="28" spans="1:30" hidden="1" x14ac:dyDescent="0.25">
      <c r="A28" s="27" t="s">
        <v>233</v>
      </c>
      <c r="B28" s="27" t="s">
        <v>234</v>
      </c>
      <c r="C28" s="27" t="s">
        <v>28</v>
      </c>
      <c r="D28" s="27" t="s">
        <v>32</v>
      </c>
      <c r="E28" s="27" t="s">
        <v>252</v>
      </c>
      <c r="F28" s="27" t="s">
        <v>236</v>
      </c>
      <c r="G28" s="27" t="s">
        <v>253</v>
      </c>
      <c r="H28" s="27" t="s">
        <v>254</v>
      </c>
      <c r="I28" s="27" t="s">
        <v>238</v>
      </c>
      <c r="J28" s="27" t="s">
        <v>38</v>
      </c>
      <c r="K28" s="27" t="s">
        <v>419</v>
      </c>
      <c r="L28" s="28">
        <v>43901</v>
      </c>
      <c r="M28" s="27" t="s">
        <v>420</v>
      </c>
      <c r="N28" s="27" t="s">
        <v>412</v>
      </c>
      <c r="O28" s="29">
        <v>236770</v>
      </c>
      <c r="P28" s="29">
        <v>236770</v>
      </c>
      <c r="Q28" s="27">
        <v>0</v>
      </c>
      <c r="R28" s="27" t="s">
        <v>56</v>
      </c>
      <c r="S28" s="27" t="s">
        <v>421</v>
      </c>
      <c r="T28" s="27" t="s">
        <v>243</v>
      </c>
      <c r="U28" s="27" t="s">
        <v>422</v>
      </c>
      <c r="V28" s="27" t="s">
        <v>245</v>
      </c>
      <c r="W28" s="27" t="s">
        <v>246</v>
      </c>
      <c r="X28" s="27" t="s">
        <v>423</v>
      </c>
      <c r="Y28" s="27" t="s">
        <v>424</v>
      </c>
      <c r="Z28" s="27" t="s">
        <v>425</v>
      </c>
      <c r="AA28" s="27" t="s">
        <v>426</v>
      </c>
      <c r="AB28" s="27" t="s">
        <v>427</v>
      </c>
      <c r="AC28" s="27" t="s">
        <v>428</v>
      </c>
      <c r="AD28" s="27" t="s">
        <v>250</v>
      </c>
    </row>
    <row r="29" spans="1:30" ht="26.25" hidden="1" x14ac:dyDescent="0.25">
      <c r="A29" s="27" t="s">
        <v>233</v>
      </c>
      <c r="B29" s="27" t="s">
        <v>234</v>
      </c>
      <c r="C29" s="27" t="s">
        <v>28</v>
      </c>
      <c r="D29" s="27" t="s">
        <v>32</v>
      </c>
      <c r="E29" s="27" t="s">
        <v>235</v>
      </c>
      <c r="F29" s="27" t="s">
        <v>236</v>
      </c>
      <c r="G29" s="27"/>
      <c r="H29" s="27" t="s">
        <v>187</v>
      </c>
      <c r="I29" s="27" t="s">
        <v>238</v>
      </c>
      <c r="J29" s="27" t="s">
        <v>33</v>
      </c>
      <c r="K29" s="27" t="s">
        <v>429</v>
      </c>
      <c r="L29" s="28">
        <v>43907</v>
      </c>
      <c r="M29" s="27" t="s">
        <v>430</v>
      </c>
      <c r="N29" s="27" t="s">
        <v>361</v>
      </c>
      <c r="O29" s="29">
        <v>4000000</v>
      </c>
      <c r="P29" s="29">
        <v>4000000</v>
      </c>
      <c r="Q29" s="27">
        <v>0</v>
      </c>
      <c r="R29" s="27" t="s">
        <v>57</v>
      </c>
      <c r="S29" s="27" t="s">
        <v>431</v>
      </c>
      <c r="T29" s="27" t="s">
        <v>286</v>
      </c>
      <c r="U29" s="27" t="s">
        <v>432</v>
      </c>
      <c r="V29" s="27" t="s">
        <v>245</v>
      </c>
      <c r="W29" s="27" t="s">
        <v>246</v>
      </c>
      <c r="X29" s="27" t="s">
        <v>433</v>
      </c>
      <c r="Y29" s="27" t="s">
        <v>434</v>
      </c>
      <c r="Z29" s="27" t="s">
        <v>435</v>
      </c>
      <c r="AA29" s="27" t="s">
        <v>436</v>
      </c>
      <c r="AB29" s="27" t="s">
        <v>437</v>
      </c>
      <c r="AC29" s="27" t="s">
        <v>251</v>
      </c>
      <c r="AD29" s="27" t="s">
        <v>250</v>
      </c>
    </row>
    <row r="30" spans="1:30" ht="26.25" hidden="1" x14ac:dyDescent="0.25">
      <c r="A30" s="27" t="s">
        <v>233</v>
      </c>
      <c r="B30" s="27" t="s">
        <v>234</v>
      </c>
      <c r="C30" s="27" t="s">
        <v>28</v>
      </c>
      <c r="D30" s="27" t="s">
        <v>32</v>
      </c>
      <c r="E30" s="27" t="s">
        <v>252</v>
      </c>
      <c r="F30" s="27" t="s">
        <v>236</v>
      </c>
      <c r="G30" s="27"/>
      <c r="H30" s="27" t="s">
        <v>187</v>
      </c>
      <c r="I30" s="27" t="s">
        <v>238</v>
      </c>
      <c r="J30" s="27" t="s">
        <v>38</v>
      </c>
      <c r="K30" s="27" t="s">
        <v>438</v>
      </c>
      <c r="L30" s="28">
        <v>43902</v>
      </c>
      <c r="M30" s="27" t="s">
        <v>439</v>
      </c>
      <c r="N30" s="27" t="s">
        <v>361</v>
      </c>
      <c r="O30" s="29">
        <v>12140000</v>
      </c>
      <c r="P30" s="29">
        <v>12140000</v>
      </c>
      <c r="Q30" s="27">
        <v>0</v>
      </c>
      <c r="R30" s="27" t="s">
        <v>58</v>
      </c>
      <c r="S30" s="27" t="s">
        <v>440</v>
      </c>
      <c r="T30" s="27" t="s">
        <v>286</v>
      </c>
      <c r="U30" s="27" t="s">
        <v>441</v>
      </c>
      <c r="V30" s="27" t="s">
        <v>245</v>
      </c>
      <c r="W30" s="27" t="s">
        <v>246</v>
      </c>
      <c r="X30" s="27" t="s">
        <v>442</v>
      </c>
      <c r="Y30" s="27" t="s">
        <v>443</v>
      </c>
      <c r="Z30" s="27" t="s">
        <v>444</v>
      </c>
      <c r="AA30" s="27" t="s">
        <v>445</v>
      </c>
      <c r="AB30" s="27" t="s">
        <v>437</v>
      </c>
      <c r="AC30" s="27" t="s">
        <v>446</v>
      </c>
      <c r="AD30" s="27" t="s">
        <v>250</v>
      </c>
    </row>
    <row r="31" spans="1:30" ht="39" hidden="1" x14ac:dyDescent="0.25">
      <c r="A31" s="27" t="s">
        <v>233</v>
      </c>
      <c r="B31" s="27" t="s">
        <v>234</v>
      </c>
      <c r="C31" s="27" t="s">
        <v>28</v>
      </c>
      <c r="D31" s="27" t="s">
        <v>32</v>
      </c>
      <c r="E31" s="27" t="s">
        <v>235</v>
      </c>
      <c r="F31" s="27" t="s">
        <v>236</v>
      </c>
      <c r="G31" s="27"/>
      <c r="H31" s="27" t="s">
        <v>237</v>
      </c>
      <c r="I31" s="27" t="s">
        <v>238</v>
      </c>
      <c r="J31" s="27" t="s">
        <v>33</v>
      </c>
      <c r="K31" s="27" t="s">
        <v>447</v>
      </c>
      <c r="L31" s="28">
        <v>43886</v>
      </c>
      <c r="M31" s="27" t="s">
        <v>448</v>
      </c>
      <c r="N31" s="27" t="s">
        <v>427</v>
      </c>
      <c r="O31" s="29">
        <v>3801900</v>
      </c>
      <c r="P31" s="29">
        <v>3801900</v>
      </c>
      <c r="Q31" s="27">
        <v>0</v>
      </c>
      <c r="R31" s="27" t="s">
        <v>59</v>
      </c>
      <c r="S31" s="27" t="s">
        <v>449</v>
      </c>
      <c r="T31" s="27" t="s">
        <v>286</v>
      </c>
      <c r="U31" s="27" t="s">
        <v>450</v>
      </c>
      <c r="V31" s="27" t="s">
        <v>245</v>
      </c>
      <c r="W31" s="27" t="s">
        <v>246</v>
      </c>
      <c r="X31" s="27" t="s">
        <v>451</v>
      </c>
      <c r="Y31" s="27" t="s">
        <v>452</v>
      </c>
      <c r="Z31" s="27" t="s">
        <v>453</v>
      </c>
      <c r="AA31" s="27" t="s">
        <v>454</v>
      </c>
      <c r="AB31" s="27" t="s">
        <v>455</v>
      </c>
      <c r="AC31" s="27" t="s">
        <v>456</v>
      </c>
      <c r="AD31" s="27" t="s">
        <v>250</v>
      </c>
    </row>
    <row r="32" spans="1:30" ht="26.25" hidden="1" x14ac:dyDescent="0.25">
      <c r="A32" s="27" t="s">
        <v>233</v>
      </c>
      <c r="B32" s="27" t="s">
        <v>234</v>
      </c>
      <c r="C32" s="27" t="s">
        <v>28</v>
      </c>
      <c r="D32" s="27" t="s">
        <v>32</v>
      </c>
      <c r="E32" s="27" t="s">
        <v>252</v>
      </c>
      <c r="F32" s="27" t="s">
        <v>236</v>
      </c>
      <c r="G32" s="27"/>
      <c r="H32" s="27" t="s">
        <v>187</v>
      </c>
      <c r="I32" s="27" t="s">
        <v>238</v>
      </c>
      <c r="J32" s="27" t="s">
        <v>38</v>
      </c>
      <c r="K32" s="27" t="s">
        <v>457</v>
      </c>
      <c r="L32" s="28">
        <v>43908</v>
      </c>
      <c r="M32" s="27" t="s">
        <v>458</v>
      </c>
      <c r="N32" s="27" t="s">
        <v>459</v>
      </c>
      <c r="O32" s="29">
        <v>23000000</v>
      </c>
      <c r="P32" s="29">
        <v>23000000</v>
      </c>
      <c r="Q32" s="27">
        <v>0</v>
      </c>
      <c r="R32" s="27" t="s">
        <v>60</v>
      </c>
      <c r="S32" s="27" t="s">
        <v>460</v>
      </c>
      <c r="T32" s="27" t="s">
        <v>286</v>
      </c>
      <c r="U32" s="27" t="s">
        <v>461</v>
      </c>
      <c r="V32" s="27" t="s">
        <v>245</v>
      </c>
      <c r="W32" s="27" t="s">
        <v>246</v>
      </c>
      <c r="X32" s="27" t="s">
        <v>462</v>
      </c>
      <c r="Y32" s="27" t="s">
        <v>463</v>
      </c>
      <c r="Z32" s="27" t="s">
        <v>464</v>
      </c>
      <c r="AA32" s="27" t="s">
        <v>465</v>
      </c>
      <c r="AB32" s="27" t="s">
        <v>361</v>
      </c>
      <c r="AC32" s="27" t="s">
        <v>466</v>
      </c>
      <c r="AD32" s="27" t="s">
        <v>250</v>
      </c>
    </row>
    <row r="33" spans="1:30" ht="26.25" hidden="1" x14ac:dyDescent="0.25">
      <c r="A33" s="27" t="s">
        <v>233</v>
      </c>
      <c r="B33" s="27" t="s">
        <v>234</v>
      </c>
      <c r="C33" s="27" t="s">
        <v>28</v>
      </c>
      <c r="D33" s="27" t="s">
        <v>32</v>
      </c>
      <c r="E33" s="27" t="s">
        <v>252</v>
      </c>
      <c r="F33" s="27" t="s">
        <v>236</v>
      </c>
      <c r="G33" s="27"/>
      <c r="H33" s="27" t="s">
        <v>187</v>
      </c>
      <c r="I33" s="27" t="s">
        <v>238</v>
      </c>
      <c r="J33" s="27" t="s">
        <v>38</v>
      </c>
      <c r="K33" s="27" t="s">
        <v>467</v>
      </c>
      <c r="L33" s="28">
        <v>43908</v>
      </c>
      <c r="M33" s="27" t="s">
        <v>468</v>
      </c>
      <c r="N33" s="27" t="s">
        <v>459</v>
      </c>
      <c r="O33" s="29">
        <v>40824000</v>
      </c>
      <c r="P33" s="29">
        <v>40824000</v>
      </c>
      <c r="Q33" s="27">
        <v>0</v>
      </c>
      <c r="R33" s="27" t="s">
        <v>61</v>
      </c>
      <c r="S33" s="27" t="s">
        <v>440</v>
      </c>
      <c r="T33" s="27" t="s">
        <v>286</v>
      </c>
      <c r="U33" s="27" t="s">
        <v>441</v>
      </c>
      <c r="V33" s="27" t="s">
        <v>245</v>
      </c>
      <c r="W33" s="27" t="s">
        <v>246</v>
      </c>
      <c r="X33" s="27" t="s">
        <v>442</v>
      </c>
      <c r="Y33" s="27" t="s">
        <v>443</v>
      </c>
      <c r="Z33" s="27" t="s">
        <v>469</v>
      </c>
      <c r="AA33" s="27" t="s">
        <v>470</v>
      </c>
      <c r="AB33" s="27" t="s">
        <v>437</v>
      </c>
      <c r="AC33" s="27" t="s">
        <v>471</v>
      </c>
      <c r="AD33" s="27" t="s">
        <v>250</v>
      </c>
    </row>
    <row r="34" spans="1:30" hidden="1" x14ac:dyDescent="0.25">
      <c r="A34" s="27" t="s">
        <v>233</v>
      </c>
      <c r="B34" s="27" t="s">
        <v>234</v>
      </c>
      <c r="C34" s="27" t="s">
        <v>28</v>
      </c>
      <c r="D34" s="27" t="s">
        <v>32</v>
      </c>
      <c r="E34" s="27" t="s">
        <v>252</v>
      </c>
      <c r="F34" s="27" t="s">
        <v>236</v>
      </c>
      <c r="G34" s="27" t="s">
        <v>253</v>
      </c>
      <c r="H34" s="27" t="s">
        <v>254</v>
      </c>
      <c r="I34" s="27" t="s">
        <v>238</v>
      </c>
      <c r="J34" s="27" t="s">
        <v>38</v>
      </c>
      <c r="K34" s="27" t="s">
        <v>472</v>
      </c>
      <c r="L34" s="28">
        <v>43918</v>
      </c>
      <c r="M34" s="27" t="s">
        <v>473</v>
      </c>
      <c r="N34" s="27" t="s">
        <v>365</v>
      </c>
      <c r="O34" s="29">
        <v>3939990</v>
      </c>
      <c r="P34" s="29">
        <v>3939990</v>
      </c>
      <c r="Q34" s="27">
        <v>0</v>
      </c>
      <c r="R34" s="27" t="s">
        <v>62</v>
      </c>
      <c r="S34" s="27" t="s">
        <v>474</v>
      </c>
      <c r="T34" s="27" t="s">
        <v>243</v>
      </c>
      <c r="U34" s="27" t="s">
        <v>475</v>
      </c>
      <c r="V34" s="27" t="s">
        <v>245</v>
      </c>
      <c r="W34" s="27" t="s">
        <v>246</v>
      </c>
      <c r="X34" s="27" t="s">
        <v>476</v>
      </c>
      <c r="Y34" s="27" t="s">
        <v>477</v>
      </c>
      <c r="Z34" s="27" t="s">
        <v>478</v>
      </c>
      <c r="AA34" s="27" t="s">
        <v>479</v>
      </c>
      <c r="AB34" s="27" t="s">
        <v>480</v>
      </c>
      <c r="AC34" s="27" t="s">
        <v>481</v>
      </c>
      <c r="AD34" s="27" t="s">
        <v>250</v>
      </c>
    </row>
    <row r="35" spans="1:30" hidden="1" x14ac:dyDescent="0.25">
      <c r="A35" s="27" t="s">
        <v>233</v>
      </c>
      <c r="B35" s="27" t="s">
        <v>234</v>
      </c>
      <c r="C35" s="27" t="s">
        <v>28</v>
      </c>
      <c r="D35" s="27" t="s">
        <v>32</v>
      </c>
      <c r="E35" s="27" t="s">
        <v>252</v>
      </c>
      <c r="F35" s="27" t="s">
        <v>236</v>
      </c>
      <c r="G35" s="27" t="s">
        <v>253</v>
      </c>
      <c r="H35" s="27" t="s">
        <v>254</v>
      </c>
      <c r="I35" s="27" t="s">
        <v>238</v>
      </c>
      <c r="J35" s="27" t="s">
        <v>38</v>
      </c>
      <c r="K35" s="27" t="s">
        <v>482</v>
      </c>
      <c r="L35" s="28">
        <v>43918</v>
      </c>
      <c r="M35" s="27" t="s">
        <v>483</v>
      </c>
      <c r="N35" s="27" t="s">
        <v>365</v>
      </c>
      <c r="O35" s="29">
        <v>3949990</v>
      </c>
      <c r="P35" s="29">
        <v>3949990</v>
      </c>
      <c r="Q35" s="27">
        <v>0</v>
      </c>
      <c r="R35" s="27" t="s">
        <v>63</v>
      </c>
      <c r="S35" s="27" t="s">
        <v>474</v>
      </c>
      <c r="T35" s="27" t="s">
        <v>243</v>
      </c>
      <c r="U35" s="27" t="s">
        <v>475</v>
      </c>
      <c r="V35" s="27" t="s">
        <v>245</v>
      </c>
      <c r="W35" s="27" t="s">
        <v>246</v>
      </c>
      <c r="X35" s="27" t="s">
        <v>476</v>
      </c>
      <c r="Y35" s="27" t="s">
        <v>477</v>
      </c>
      <c r="Z35" s="27" t="s">
        <v>484</v>
      </c>
      <c r="AA35" s="27" t="s">
        <v>485</v>
      </c>
      <c r="AB35" s="27" t="s">
        <v>480</v>
      </c>
      <c r="AC35" s="27" t="s">
        <v>486</v>
      </c>
      <c r="AD35" s="27" t="s">
        <v>250</v>
      </c>
    </row>
    <row r="36" spans="1:30" hidden="1" x14ac:dyDescent="0.25">
      <c r="A36" s="27" t="s">
        <v>233</v>
      </c>
      <c r="B36" s="27" t="s">
        <v>234</v>
      </c>
      <c r="C36" s="27" t="s">
        <v>28</v>
      </c>
      <c r="D36" s="27" t="s">
        <v>32</v>
      </c>
      <c r="E36" s="27" t="s">
        <v>252</v>
      </c>
      <c r="F36" s="27" t="s">
        <v>236</v>
      </c>
      <c r="G36" s="27" t="s">
        <v>253</v>
      </c>
      <c r="H36" s="27" t="s">
        <v>254</v>
      </c>
      <c r="I36" s="27" t="s">
        <v>238</v>
      </c>
      <c r="J36" s="27" t="s">
        <v>38</v>
      </c>
      <c r="K36" s="27" t="s">
        <v>487</v>
      </c>
      <c r="L36" s="28">
        <v>43918</v>
      </c>
      <c r="M36" s="27" t="s">
        <v>488</v>
      </c>
      <c r="N36" s="27" t="s">
        <v>365</v>
      </c>
      <c r="O36" s="29">
        <v>3799990</v>
      </c>
      <c r="P36" s="29">
        <v>3799990</v>
      </c>
      <c r="Q36" s="27">
        <v>0</v>
      </c>
      <c r="R36" s="27" t="s">
        <v>64</v>
      </c>
      <c r="S36" s="27" t="s">
        <v>489</v>
      </c>
      <c r="T36" s="27" t="s">
        <v>243</v>
      </c>
      <c r="U36" s="27" t="s">
        <v>490</v>
      </c>
      <c r="V36" s="27" t="s">
        <v>245</v>
      </c>
      <c r="W36" s="27" t="s">
        <v>246</v>
      </c>
      <c r="X36" s="27" t="s">
        <v>491</v>
      </c>
      <c r="Y36" s="27" t="s">
        <v>492</v>
      </c>
      <c r="Z36" s="27" t="s">
        <v>484</v>
      </c>
      <c r="AA36" s="27" t="s">
        <v>493</v>
      </c>
      <c r="AB36" s="27" t="s">
        <v>480</v>
      </c>
      <c r="AC36" s="27" t="s">
        <v>494</v>
      </c>
      <c r="AD36" s="27" t="s">
        <v>250</v>
      </c>
    </row>
    <row r="37" spans="1:30" hidden="1" x14ac:dyDescent="0.25">
      <c r="A37" s="27" t="s">
        <v>233</v>
      </c>
      <c r="B37" s="27" t="s">
        <v>234</v>
      </c>
      <c r="C37" s="27" t="s">
        <v>28</v>
      </c>
      <c r="D37" s="27" t="s">
        <v>32</v>
      </c>
      <c r="E37" s="27" t="s">
        <v>252</v>
      </c>
      <c r="F37" s="27" t="s">
        <v>236</v>
      </c>
      <c r="G37" s="27" t="s">
        <v>253</v>
      </c>
      <c r="H37" s="27" t="s">
        <v>254</v>
      </c>
      <c r="I37" s="27" t="s">
        <v>238</v>
      </c>
      <c r="J37" s="27" t="s">
        <v>38</v>
      </c>
      <c r="K37" s="27" t="s">
        <v>495</v>
      </c>
      <c r="L37" s="28">
        <v>43918</v>
      </c>
      <c r="M37" s="27" t="s">
        <v>496</v>
      </c>
      <c r="N37" s="27" t="s">
        <v>365</v>
      </c>
      <c r="O37" s="29">
        <v>3799990</v>
      </c>
      <c r="P37" s="29">
        <v>3799990</v>
      </c>
      <c r="Q37" s="27">
        <v>0</v>
      </c>
      <c r="R37" s="27" t="s">
        <v>65</v>
      </c>
      <c r="S37" s="27" t="s">
        <v>489</v>
      </c>
      <c r="T37" s="27" t="s">
        <v>243</v>
      </c>
      <c r="U37" s="27" t="s">
        <v>490</v>
      </c>
      <c r="V37" s="27" t="s">
        <v>245</v>
      </c>
      <c r="W37" s="27" t="s">
        <v>246</v>
      </c>
      <c r="X37" s="27" t="s">
        <v>491</v>
      </c>
      <c r="Y37" s="27" t="s">
        <v>492</v>
      </c>
      <c r="Z37" s="27" t="s">
        <v>484</v>
      </c>
      <c r="AA37" s="27" t="s">
        <v>301</v>
      </c>
      <c r="AB37" s="27" t="s">
        <v>480</v>
      </c>
      <c r="AC37" s="27" t="s">
        <v>494</v>
      </c>
      <c r="AD37" s="27" t="s">
        <v>250</v>
      </c>
    </row>
    <row r="38" spans="1:30" hidden="1" x14ac:dyDescent="0.25">
      <c r="A38" s="27" t="s">
        <v>233</v>
      </c>
      <c r="B38" s="27" t="s">
        <v>234</v>
      </c>
      <c r="C38" s="27" t="s">
        <v>28</v>
      </c>
      <c r="D38" s="27" t="s">
        <v>32</v>
      </c>
      <c r="E38" s="27" t="s">
        <v>252</v>
      </c>
      <c r="F38" s="27" t="s">
        <v>236</v>
      </c>
      <c r="G38" s="27" t="s">
        <v>253</v>
      </c>
      <c r="H38" s="27" t="s">
        <v>254</v>
      </c>
      <c r="I38" s="27" t="s">
        <v>238</v>
      </c>
      <c r="J38" s="27" t="s">
        <v>38</v>
      </c>
      <c r="K38" s="27" t="s">
        <v>497</v>
      </c>
      <c r="L38" s="28">
        <v>43918</v>
      </c>
      <c r="M38" s="27" t="s">
        <v>498</v>
      </c>
      <c r="N38" s="27" t="s">
        <v>365</v>
      </c>
      <c r="O38" s="29">
        <v>2279994</v>
      </c>
      <c r="P38" s="29">
        <v>2279994</v>
      </c>
      <c r="Q38" s="27">
        <v>0</v>
      </c>
      <c r="R38" s="27" t="s">
        <v>66</v>
      </c>
      <c r="S38" s="27" t="s">
        <v>489</v>
      </c>
      <c r="T38" s="27" t="s">
        <v>243</v>
      </c>
      <c r="U38" s="27" t="s">
        <v>490</v>
      </c>
      <c r="V38" s="27" t="s">
        <v>245</v>
      </c>
      <c r="W38" s="27" t="s">
        <v>246</v>
      </c>
      <c r="X38" s="27" t="s">
        <v>491</v>
      </c>
      <c r="Y38" s="27" t="s">
        <v>492</v>
      </c>
      <c r="Z38" s="27" t="s">
        <v>484</v>
      </c>
      <c r="AA38" s="27" t="s">
        <v>499</v>
      </c>
      <c r="AB38" s="27" t="s">
        <v>480</v>
      </c>
      <c r="AC38" s="27" t="s">
        <v>500</v>
      </c>
      <c r="AD38" s="27" t="s">
        <v>250</v>
      </c>
    </row>
    <row r="39" spans="1:30" s="34" customFormat="1" ht="39" customHeight="1" x14ac:dyDescent="0.25">
      <c r="A39" s="30" t="s">
        <v>233</v>
      </c>
      <c r="B39" s="30" t="s">
        <v>313</v>
      </c>
      <c r="C39" s="30" t="s">
        <v>28</v>
      </c>
      <c r="D39" s="30" t="s">
        <v>43</v>
      </c>
      <c r="E39" s="30" t="s">
        <v>501</v>
      </c>
      <c r="F39" s="30" t="s">
        <v>236</v>
      </c>
      <c r="G39" s="31" t="s">
        <v>26</v>
      </c>
      <c r="H39" s="30" t="s">
        <v>186</v>
      </c>
      <c r="I39" s="30" t="s">
        <v>502</v>
      </c>
      <c r="J39" s="30" t="s">
        <v>195</v>
      </c>
      <c r="K39" s="30" t="s">
        <v>503</v>
      </c>
      <c r="L39" s="32">
        <v>43868</v>
      </c>
      <c r="M39" s="30" t="s">
        <v>504</v>
      </c>
      <c r="N39" s="30" t="s">
        <v>505</v>
      </c>
      <c r="O39" s="33">
        <v>36707143</v>
      </c>
      <c r="P39" s="33">
        <v>26005687.25</v>
      </c>
      <c r="Q39" s="33">
        <v>10701455.75</v>
      </c>
      <c r="R39" s="30" t="s">
        <v>188</v>
      </c>
      <c r="S39" s="30" t="s">
        <v>506</v>
      </c>
      <c r="T39" s="30" t="s">
        <v>286</v>
      </c>
      <c r="U39" s="30" t="s">
        <v>507</v>
      </c>
      <c r="V39" s="30" t="s">
        <v>245</v>
      </c>
      <c r="W39" s="30" t="s">
        <v>246</v>
      </c>
      <c r="X39" s="30" t="s">
        <v>508</v>
      </c>
      <c r="Y39" s="30" t="s">
        <v>509</v>
      </c>
      <c r="Z39" s="30" t="s">
        <v>510</v>
      </c>
      <c r="AA39" s="30" t="s">
        <v>511</v>
      </c>
      <c r="AB39" s="30" t="s">
        <v>512</v>
      </c>
      <c r="AC39" s="30" t="s">
        <v>513</v>
      </c>
      <c r="AD39" s="30" t="s">
        <v>239</v>
      </c>
    </row>
    <row r="40" spans="1:30" s="34" customFormat="1" ht="77.25" x14ac:dyDescent="0.25">
      <c r="A40" s="30" t="s">
        <v>233</v>
      </c>
      <c r="B40" s="30" t="s">
        <v>313</v>
      </c>
      <c r="C40" s="30" t="s">
        <v>28</v>
      </c>
      <c r="D40" s="30" t="s">
        <v>43</v>
      </c>
      <c r="E40" s="30" t="s">
        <v>501</v>
      </c>
      <c r="F40" s="30" t="s">
        <v>236</v>
      </c>
      <c r="G40" s="31" t="s">
        <v>26</v>
      </c>
      <c r="H40" s="30" t="s">
        <v>186</v>
      </c>
      <c r="I40" s="30" t="s">
        <v>502</v>
      </c>
      <c r="J40" s="30" t="s">
        <v>196</v>
      </c>
      <c r="K40" s="30" t="s">
        <v>514</v>
      </c>
      <c r="L40" s="32">
        <v>43868</v>
      </c>
      <c r="M40" s="30" t="s">
        <v>515</v>
      </c>
      <c r="N40" s="30" t="s">
        <v>516</v>
      </c>
      <c r="O40" s="33">
        <v>5500000</v>
      </c>
      <c r="P40" s="33">
        <v>4200000</v>
      </c>
      <c r="Q40" s="33">
        <v>1300000</v>
      </c>
      <c r="R40" s="30" t="s">
        <v>189</v>
      </c>
      <c r="S40" s="30" t="s">
        <v>517</v>
      </c>
      <c r="T40" s="30" t="s">
        <v>286</v>
      </c>
      <c r="U40" s="30" t="s">
        <v>518</v>
      </c>
      <c r="V40" s="30" t="s">
        <v>245</v>
      </c>
      <c r="W40" s="30" t="s">
        <v>246</v>
      </c>
      <c r="X40" s="30" t="s">
        <v>378</v>
      </c>
      <c r="Y40" s="30" t="s">
        <v>519</v>
      </c>
      <c r="Z40" s="30" t="s">
        <v>520</v>
      </c>
      <c r="AA40" s="30" t="s">
        <v>521</v>
      </c>
      <c r="AB40" s="30" t="s">
        <v>522</v>
      </c>
      <c r="AC40" s="30" t="s">
        <v>523</v>
      </c>
      <c r="AD40" s="30" t="s">
        <v>239</v>
      </c>
    </row>
    <row r="41" spans="1:30" s="34" customFormat="1" ht="60" x14ac:dyDescent="0.25">
      <c r="A41" s="30" t="s">
        <v>233</v>
      </c>
      <c r="B41" s="30" t="s">
        <v>313</v>
      </c>
      <c r="C41" s="30" t="s">
        <v>28</v>
      </c>
      <c r="D41" s="30" t="s">
        <v>43</v>
      </c>
      <c r="E41" s="30" t="s">
        <v>501</v>
      </c>
      <c r="F41" s="30" t="s">
        <v>236</v>
      </c>
      <c r="G41" s="31" t="s">
        <v>26</v>
      </c>
      <c r="H41" s="30" t="s">
        <v>187</v>
      </c>
      <c r="I41" s="30" t="s">
        <v>502</v>
      </c>
      <c r="J41" s="30" t="s">
        <v>196</v>
      </c>
      <c r="K41" s="30" t="s">
        <v>524</v>
      </c>
      <c r="L41" s="32">
        <v>43918</v>
      </c>
      <c r="M41" s="30" t="s">
        <v>525</v>
      </c>
      <c r="N41" s="30" t="s">
        <v>526</v>
      </c>
      <c r="O41" s="33">
        <v>8400000</v>
      </c>
      <c r="P41" s="33">
        <v>8400000</v>
      </c>
      <c r="Q41" s="30">
        <v>0</v>
      </c>
      <c r="R41" s="30" t="s">
        <v>190</v>
      </c>
      <c r="S41" s="30" t="s">
        <v>527</v>
      </c>
      <c r="T41" s="30" t="s">
        <v>243</v>
      </c>
      <c r="U41" s="30" t="s">
        <v>528</v>
      </c>
      <c r="V41" s="30" t="s">
        <v>245</v>
      </c>
      <c r="W41" s="30" t="s">
        <v>246</v>
      </c>
      <c r="X41" s="30" t="s">
        <v>529</v>
      </c>
      <c r="Y41" s="30" t="s">
        <v>530</v>
      </c>
      <c r="Z41" s="30" t="s">
        <v>531</v>
      </c>
      <c r="AA41" s="30" t="s">
        <v>532</v>
      </c>
      <c r="AB41" s="30" t="s">
        <v>533</v>
      </c>
      <c r="AC41" s="30" t="s">
        <v>534</v>
      </c>
      <c r="AD41" s="30" t="s">
        <v>239</v>
      </c>
    </row>
    <row r="42" spans="1:30" s="34" customFormat="1" ht="60" x14ac:dyDescent="0.25">
      <c r="A42" s="30" t="s">
        <v>233</v>
      </c>
      <c r="B42" s="30" t="s">
        <v>313</v>
      </c>
      <c r="C42" s="30" t="s">
        <v>29</v>
      </c>
      <c r="D42" s="30" t="s">
        <v>43</v>
      </c>
      <c r="E42" s="30" t="s">
        <v>501</v>
      </c>
      <c r="F42" s="30" t="s">
        <v>236</v>
      </c>
      <c r="G42" s="31" t="s">
        <v>26</v>
      </c>
      <c r="H42" s="30" t="s">
        <v>187</v>
      </c>
      <c r="I42" s="30" t="s">
        <v>502</v>
      </c>
      <c r="J42" s="30" t="s">
        <v>196</v>
      </c>
      <c r="K42" s="30" t="s">
        <v>454</v>
      </c>
      <c r="L42" s="32">
        <v>43924</v>
      </c>
      <c r="M42" s="30" t="s">
        <v>535</v>
      </c>
      <c r="N42" s="30" t="s">
        <v>536</v>
      </c>
      <c r="O42" s="33">
        <v>28877310</v>
      </c>
      <c r="P42" s="30" t="s">
        <v>537</v>
      </c>
      <c r="Q42" s="30" t="s">
        <v>538</v>
      </c>
      <c r="R42" s="30" t="s">
        <v>191</v>
      </c>
      <c r="S42" s="30" t="s">
        <v>539</v>
      </c>
      <c r="T42" s="30" t="s">
        <v>286</v>
      </c>
      <c r="U42" s="30" t="s">
        <v>540</v>
      </c>
      <c r="V42" s="30" t="s">
        <v>245</v>
      </c>
      <c r="W42" s="30" t="s">
        <v>246</v>
      </c>
      <c r="X42" s="30" t="s">
        <v>541</v>
      </c>
      <c r="Y42" s="30" t="s">
        <v>542</v>
      </c>
      <c r="Z42" s="30" t="s">
        <v>543</v>
      </c>
      <c r="AA42" s="30" t="s">
        <v>544</v>
      </c>
      <c r="AB42" s="30" t="s">
        <v>545</v>
      </c>
      <c r="AC42" s="30" t="s">
        <v>537</v>
      </c>
      <c r="AD42" s="30" t="s">
        <v>239</v>
      </c>
    </row>
    <row r="43" spans="1:30" s="34" customFormat="1" ht="60" x14ac:dyDescent="0.25">
      <c r="A43" s="30" t="s">
        <v>233</v>
      </c>
      <c r="B43" s="30" t="s">
        <v>313</v>
      </c>
      <c r="C43" s="30" t="s">
        <v>29</v>
      </c>
      <c r="D43" s="30" t="s">
        <v>43</v>
      </c>
      <c r="E43" s="30" t="s">
        <v>501</v>
      </c>
      <c r="F43" s="30" t="s">
        <v>236</v>
      </c>
      <c r="G43" s="31" t="s">
        <v>26</v>
      </c>
      <c r="H43" s="30" t="s">
        <v>187</v>
      </c>
      <c r="I43" s="30" t="s">
        <v>502</v>
      </c>
      <c r="J43" s="30" t="s">
        <v>196</v>
      </c>
      <c r="K43" s="30" t="s">
        <v>546</v>
      </c>
      <c r="L43" s="32">
        <v>43940</v>
      </c>
      <c r="M43" s="30" t="s">
        <v>547</v>
      </c>
      <c r="N43" s="30" t="s">
        <v>548</v>
      </c>
      <c r="O43" s="33">
        <v>28877310</v>
      </c>
      <c r="P43" s="30" t="s">
        <v>537</v>
      </c>
      <c r="Q43" s="30" t="s">
        <v>538</v>
      </c>
      <c r="R43" s="30" t="s">
        <v>192</v>
      </c>
      <c r="S43" s="30" t="s">
        <v>539</v>
      </c>
      <c r="T43" s="30" t="s">
        <v>286</v>
      </c>
      <c r="U43" s="30" t="s">
        <v>540</v>
      </c>
      <c r="V43" s="30" t="s">
        <v>245</v>
      </c>
      <c r="W43" s="30" t="s">
        <v>246</v>
      </c>
      <c r="X43" s="30" t="s">
        <v>541</v>
      </c>
      <c r="Y43" s="30" t="s">
        <v>542</v>
      </c>
      <c r="Z43" s="30" t="s">
        <v>549</v>
      </c>
      <c r="AA43" s="30" t="s">
        <v>550</v>
      </c>
      <c r="AB43" s="30" t="s">
        <v>551</v>
      </c>
      <c r="AC43" s="30" t="s">
        <v>537</v>
      </c>
      <c r="AD43" s="30" t="s">
        <v>239</v>
      </c>
    </row>
    <row r="44" spans="1:30" ht="26.25" hidden="1" x14ac:dyDescent="0.25">
      <c r="A44" s="27" t="s">
        <v>233</v>
      </c>
      <c r="B44" s="30" t="s">
        <v>313</v>
      </c>
      <c r="C44" s="30" t="s">
        <v>29</v>
      </c>
      <c r="D44" s="30" t="s">
        <v>43</v>
      </c>
      <c r="E44" s="27" t="s">
        <v>252</v>
      </c>
      <c r="F44" s="27" t="s">
        <v>236</v>
      </c>
      <c r="G44" s="27" t="s">
        <v>253</v>
      </c>
      <c r="H44" s="27" t="s">
        <v>254</v>
      </c>
      <c r="I44" s="27" t="s">
        <v>238</v>
      </c>
      <c r="J44" s="27" t="s">
        <v>35</v>
      </c>
      <c r="K44" s="27" t="s">
        <v>552</v>
      </c>
      <c r="L44" s="28">
        <v>43973</v>
      </c>
      <c r="M44" s="27" t="s">
        <v>553</v>
      </c>
      <c r="N44" s="27" t="s">
        <v>554</v>
      </c>
      <c r="O44" s="29">
        <v>5205810</v>
      </c>
      <c r="P44" s="27" t="s">
        <v>555</v>
      </c>
      <c r="Q44" s="27" t="s">
        <v>538</v>
      </c>
      <c r="R44" s="27" t="s">
        <v>67</v>
      </c>
      <c r="S44" s="27" t="s">
        <v>556</v>
      </c>
      <c r="T44" s="27" t="s">
        <v>286</v>
      </c>
      <c r="U44" s="27" t="s">
        <v>557</v>
      </c>
      <c r="V44" s="27" t="s">
        <v>245</v>
      </c>
      <c r="W44" s="27" t="s">
        <v>246</v>
      </c>
      <c r="X44" s="27" t="s">
        <v>288</v>
      </c>
      <c r="Y44" s="27" t="s">
        <v>558</v>
      </c>
      <c r="Z44" s="27" t="s">
        <v>559</v>
      </c>
      <c r="AA44" s="27" t="s">
        <v>560</v>
      </c>
      <c r="AB44" s="27" t="s">
        <v>554</v>
      </c>
      <c r="AC44" s="27" t="s">
        <v>555</v>
      </c>
      <c r="AD44" s="27" t="s">
        <v>239</v>
      </c>
    </row>
    <row r="45" spans="1:30" ht="39" hidden="1" x14ac:dyDescent="0.25">
      <c r="A45" s="27" t="s">
        <v>233</v>
      </c>
      <c r="B45" s="27" t="s">
        <v>234</v>
      </c>
      <c r="C45" s="27" t="s">
        <v>28</v>
      </c>
      <c r="D45" s="27" t="s">
        <v>32</v>
      </c>
      <c r="E45" s="27" t="s">
        <v>252</v>
      </c>
      <c r="F45" s="27" t="s">
        <v>236</v>
      </c>
      <c r="G45" s="27"/>
      <c r="H45" s="27" t="s">
        <v>187</v>
      </c>
      <c r="I45" s="27" t="s">
        <v>238</v>
      </c>
      <c r="J45" s="27" t="s">
        <v>38</v>
      </c>
      <c r="K45" s="27" t="s">
        <v>561</v>
      </c>
      <c r="L45" s="28">
        <v>43916</v>
      </c>
      <c r="M45" s="27" t="s">
        <v>562</v>
      </c>
      <c r="N45" s="27" t="s">
        <v>563</v>
      </c>
      <c r="O45" s="29">
        <v>3200000</v>
      </c>
      <c r="P45" s="29">
        <v>3200000</v>
      </c>
      <c r="Q45" s="27">
        <v>0</v>
      </c>
      <c r="R45" s="27" t="s">
        <v>68</v>
      </c>
      <c r="S45" s="27" t="s">
        <v>564</v>
      </c>
      <c r="T45" s="27" t="s">
        <v>243</v>
      </c>
      <c r="U45" s="27" t="s">
        <v>565</v>
      </c>
      <c r="V45" s="27" t="s">
        <v>245</v>
      </c>
      <c r="W45" s="27" t="s">
        <v>246</v>
      </c>
      <c r="X45" s="27" t="s">
        <v>566</v>
      </c>
      <c r="Y45" s="27" t="s">
        <v>567</v>
      </c>
      <c r="Z45" s="27" t="s">
        <v>568</v>
      </c>
      <c r="AA45" s="27" t="s">
        <v>524</v>
      </c>
      <c r="AB45" s="27" t="s">
        <v>569</v>
      </c>
      <c r="AC45" s="27" t="s">
        <v>570</v>
      </c>
      <c r="AD45" s="27" t="s">
        <v>250</v>
      </c>
    </row>
    <row r="46" spans="1:30" ht="26.25" hidden="1" x14ac:dyDescent="0.25">
      <c r="A46" s="27" t="s">
        <v>233</v>
      </c>
      <c r="B46" s="27" t="s">
        <v>234</v>
      </c>
      <c r="C46" s="30" t="s">
        <v>29</v>
      </c>
      <c r="D46" s="27" t="s">
        <v>32</v>
      </c>
      <c r="E46" s="27" t="s">
        <v>252</v>
      </c>
      <c r="F46" s="27" t="s">
        <v>236</v>
      </c>
      <c r="G46" s="27"/>
      <c r="H46" s="27" t="s">
        <v>187</v>
      </c>
      <c r="I46" s="27" t="s">
        <v>238</v>
      </c>
      <c r="J46" s="27" t="s">
        <v>38</v>
      </c>
      <c r="K46" s="27" t="s">
        <v>571</v>
      </c>
      <c r="L46" s="28">
        <v>43962</v>
      </c>
      <c r="M46" s="27" t="s">
        <v>572</v>
      </c>
      <c r="N46" s="27" t="s">
        <v>563</v>
      </c>
      <c r="O46" s="29">
        <v>15000000</v>
      </c>
      <c r="P46" s="27" t="s">
        <v>573</v>
      </c>
      <c r="Q46" s="27" t="s">
        <v>538</v>
      </c>
      <c r="R46" s="27" t="s">
        <v>69</v>
      </c>
      <c r="S46" s="27" t="s">
        <v>460</v>
      </c>
      <c r="T46" s="27" t="s">
        <v>286</v>
      </c>
      <c r="U46" s="27" t="s">
        <v>461</v>
      </c>
      <c r="V46" s="27" t="s">
        <v>245</v>
      </c>
      <c r="W46" s="27" t="s">
        <v>246</v>
      </c>
      <c r="X46" s="27" t="s">
        <v>462</v>
      </c>
      <c r="Y46" s="27" t="s">
        <v>463</v>
      </c>
      <c r="Z46" s="27" t="s">
        <v>574</v>
      </c>
      <c r="AA46" s="27" t="s">
        <v>575</v>
      </c>
      <c r="AB46" s="27" t="s">
        <v>576</v>
      </c>
      <c r="AC46" s="27" t="s">
        <v>573</v>
      </c>
      <c r="AD46" s="27" t="s">
        <v>250</v>
      </c>
    </row>
    <row r="47" spans="1:30" ht="26.25" hidden="1" x14ac:dyDescent="0.25">
      <c r="A47" s="27" t="s">
        <v>233</v>
      </c>
      <c r="B47" s="27" t="s">
        <v>234</v>
      </c>
      <c r="C47" s="30" t="s">
        <v>29</v>
      </c>
      <c r="D47" s="27" t="s">
        <v>32</v>
      </c>
      <c r="E47" s="27" t="s">
        <v>252</v>
      </c>
      <c r="F47" s="27" t="s">
        <v>236</v>
      </c>
      <c r="G47" s="27"/>
      <c r="H47" s="27" t="s">
        <v>237</v>
      </c>
      <c r="I47" s="27" t="s">
        <v>238</v>
      </c>
      <c r="J47" s="27" t="s">
        <v>38</v>
      </c>
      <c r="K47" s="27" t="s">
        <v>577</v>
      </c>
      <c r="L47" s="28">
        <v>43962</v>
      </c>
      <c r="M47" s="27" t="s">
        <v>578</v>
      </c>
      <c r="N47" s="27" t="s">
        <v>579</v>
      </c>
      <c r="O47" s="29">
        <v>705000</v>
      </c>
      <c r="P47" s="27" t="s">
        <v>580</v>
      </c>
      <c r="Q47" s="27" t="s">
        <v>538</v>
      </c>
      <c r="R47" s="27" t="s">
        <v>70</v>
      </c>
      <c r="S47" s="27" t="s">
        <v>556</v>
      </c>
      <c r="T47" s="27" t="s">
        <v>286</v>
      </c>
      <c r="U47" s="27" t="s">
        <v>557</v>
      </c>
      <c r="V47" s="27" t="s">
        <v>245</v>
      </c>
      <c r="W47" s="27" t="s">
        <v>246</v>
      </c>
      <c r="X47" s="27" t="s">
        <v>288</v>
      </c>
      <c r="Y47" s="27" t="s">
        <v>558</v>
      </c>
      <c r="Z47" s="27" t="s">
        <v>581</v>
      </c>
      <c r="AA47" s="27" t="s">
        <v>582</v>
      </c>
      <c r="AB47" s="27" t="s">
        <v>583</v>
      </c>
      <c r="AC47" s="27" t="s">
        <v>580</v>
      </c>
      <c r="AD47" s="27" t="s">
        <v>250</v>
      </c>
    </row>
    <row r="48" spans="1:30" hidden="1" x14ac:dyDescent="0.25">
      <c r="A48" s="27" t="s">
        <v>233</v>
      </c>
      <c r="B48" s="27" t="s">
        <v>234</v>
      </c>
      <c r="C48" s="30" t="s">
        <v>29</v>
      </c>
      <c r="D48" s="27" t="s">
        <v>32</v>
      </c>
      <c r="E48" s="27" t="s">
        <v>252</v>
      </c>
      <c r="F48" s="27" t="s">
        <v>236</v>
      </c>
      <c r="G48" s="27" t="s">
        <v>253</v>
      </c>
      <c r="H48" s="27" t="s">
        <v>254</v>
      </c>
      <c r="I48" s="27" t="s">
        <v>238</v>
      </c>
      <c r="J48" s="27" t="s">
        <v>38</v>
      </c>
      <c r="K48" s="27" t="s">
        <v>584</v>
      </c>
      <c r="L48" s="28">
        <v>43967</v>
      </c>
      <c r="M48" s="27" t="s">
        <v>585</v>
      </c>
      <c r="N48" s="27" t="s">
        <v>586</v>
      </c>
      <c r="O48" s="29">
        <v>117400</v>
      </c>
      <c r="P48" s="27" t="s">
        <v>587</v>
      </c>
      <c r="Q48" s="27" t="s">
        <v>538</v>
      </c>
      <c r="R48" s="27" t="s">
        <v>71</v>
      </c>
      <c r="S48" s="27" t="s">
        <v>588</v>
      </c>
      <c r="T48" s="27" t="s">
        <v>243</v>
      </c>
      <c r="U48" s="27" t="s">
        <v>589</v>
      </c>
      <c r="V48" s="27" t="s">
        <v>245</v>
      </c>
      <c r="W48" s="27" t="s">
        <v>246</v>
      </c>
      <c r="X48" s="27" t="s">
        <v>590</v>
      </c>
      <c r="Y48" s="27" t="s">
        <v>591</v>
      </c>
      <c r="Z48" s="27" t="s">
        <v>592</v>
      </c>
      <c r="AA48" s="27" t="s">
        <v>593</v>
      </c>
      <c r="AB48" s="27" t="s">
        <v>594</v>
      </c>
      <c r="AC48" s="27" t="s">
        <v>587</v>
      </c>
      <c r="AD48" s="27" t="s">
        <v>250</v>
      </c>
    </row>
    <row r="49" spans="1:30" ht="39" hidden="1" x14ac:dyDescent="0.25">
      <c r="A49" s="27" t="s">
        <v>233</v>
      </c>
      <c r="B49" s="30" t="s">
        <v>313</v>
      </c>
      <c r="C49" s="30" t="s">
        <v>29</v>
      </c>
      <c r="D49" s="30" t="s">
        <v>43</v>
      </c>
      <c r="E49" s="27" t="s">
        <v>252</v>
      </c>
      <c r="F49" s="27" t="s">
        <v>236</v>
      </c>
      <c r="G49" s="27"/>
      <c r="H49" s="27" t="s">
        <v>237</v>
      </c>
      <c r="I49" s="27" t="s">
        <v>238</v>
      </c>
      <c r="J49" s="27" t="s">
        <v>38</v>
      </c>
      <c r="K49" s="27" t="s">
        <v>595</v>
      </c>
      <c r="L49" s="28">
        <v>43976</v>
      </c>
      <c r="M49" s="27" t="s">
        <v>596</v>
      </c>
      <c r="N49" s="27" t="s">
        <v>408</v>
      </c>
      <c r="O49" s="29">
        <v>4628750</v>
      </c>
      <c r="P49" s="27" t="s">
        <v>597</v>
      </c>
      <c r="Q49" s="27" t="s">
        <v>538</v>
      </c>
      <c r="R49" s="27" t="s">
        <v>72</v>
      </c>
      <c r="S49" s="27" t="s">
        <v>598</v>
      </c>
      <c r="T49" s="27" t="s">
        <v>286</v>
      </c>
      <c r="U49" s="27" t="s">
        <v>599</v>
      </c>
      <c r="V49" s="27" t="s">
        <v>245</v>
      </c>
      <c r="W49" s="27" t="s">
        <v>246</v>
      </c>
      <c r="X49" s="27" t="s">
        <v>600</v>
      </c>
      <c r="Y49" s="27" t="s">
        <v>601</v>
      </c>
      <c r="Z49" s="27" t="s">
        <v>602</v>
      </c>
      <c r="AA49" s="27" t="s">
        <v>603</v>
      </c>
      <c r="AB49" s="27" t="s">
        <v>408</v>
      </c>
      <c r="AC49" s="27" t="s">
        <v>597</v>
      </c>
      <c r="AD49" s="27" t="s">
        <v>239</v>
      </c>
    </row>
    <row r="50" spans="1:30" ht="39" hidden="1" x14ac:dyDescent="0.25">
      <c r="A50" s="27" t="s">
        <v>233</v>
      </c>
      <c r="B50" s="30" t="s">
        <v>313</v>
      </c>
      <c r="C50" s="30" t="s">
        <v>29</v>
      </c>
      <c r="D50" s="30" t="s">
        <v>43</v>
      </c>
      <c r="E50" s="27" t="s">
        <v>252</v>
      </c>
      <c r="F50" s="27" t="s">
        <v>236</v>
      </c>
      <c r="G50" s="27"/>
      <c r="H50" s="27" t="s">
        <v>187</v>
      </c>
      <c r="I50" s="27" t="s">
        <v>238</v>
      </c>
      <c r="J50" s="27" t="s">
        <v>38</v>
      </c>
      <c r="K50" s="27" t="s">
        <v>604</v>
      </c>
      <c r="L50" s="28">
        <v>43990</v>
      </c>
      <c r="M50" s="27" t="s">
        <v>605</v>
      </c>
      <c r="N50" s="27" t="s">
        <v>408</v>
      </c>
      <c r="O50" s="29">
        <v>15000000</v>
      </c>
      <c r="P50" s="27" t="s">
        <v>573</v>
      </c>
      <c r="Q50" s="27" t="s">
        <v>538</v>
      </c>
      <c r="R50" s="27" t="s">
        <v>73</v>
      </c>
      <c r="S50" s="27" t="s">
        <v>460</v>
      </c>
      <c r="T50" s="27" t="s">
        <v>286</v>
      </c>
      <c r="U50" s="27" t="s">
        <v>461</v>
      </c>
      <c r="V50" s="27" t="s">
        <v>245</v>
      </c>
      <c r="W50" s="27" t="s">
        <v>246</v>
      </c>
      <c r="X50" s="27" t="s">
        <v>462</v>
      </c>
      <c r="Y50" s="27" t="s">
        <v>463</v>
      </c>
      <c r="Z50" s="27" t="s">
        <v>606</v>
      </c>
      <c r="AA50" s="27" t="s">
        <v>607</v>
      </c>
      <c r="AB50" s="27" t="s">
        <v>408</v>
      </c>
      <c r="AC50" s="27" t="s">
        <v>573</v>
      </c>
      <c r="AD50" s="27" t="s">
        <v>239</v>
      </c>
    </row>
    <row r="51" spans="1:30" hidden="1" x14ac:dyDescent="0.25">
      <c r="A51" s="27" t="s">
        <v>233</v>
      </c>
      <c r="B51" s="30" t="s">
        <v>313</v>
      </c>
      <c r="C51" s="30" t="s">
        <v>29</v>
      </c>
      <c r="D51" s="30" t="s">
        <v>43</v>
      </c>
      <c r="E51" s="27" t="s">
        <v>252</v>
      </c>
      <c r="F51" s="27" t="s">
        <v>236</v>
      </c>
      <c r="G51" s="27" t="s">
        <v>253</v>
      </c>
      <c r="H51" s="27" t="s">
        <v>254</v>
      </c>
      <c r="I51" s="27" t="s">
        <v>238</v>
      </c>
      <c r="J51" s="27" t="s">
        <v>38</v>
      </c>
      <c r="K51" s="27" t="s">
        <v>608</v>
      </c>
      <c r="L51" s="28">
        <v>44001</v>
      </c>
      <c r="M51" s="27" t="s">
        <v>609</v>
      </c>
      <c r="N51" s="27" t="s">
        <v>610</v>
      </c>
      <c r="O51" s="29">
        <v>2040000</v>
      </c>
      <c r="P51" s="27" t="s">
        <v>611</v>
      </c>
      <c r="Q51" s="27" t="s">
        <v>538</v>
      </c>
      <c r="R51" s="27" t="s">
        <v>74</v>
      </c>
      <c r="S51" s="27" t="s">
        <v>612</v>
      </c>
      <c r="T51" s="27" t="s">
        <v>243</v>
      </c>
      <c r="U51" s="27" t="s">
        <v>613</v>
      </c>
      <c r="V51" s="27" t="s">
        <v>245</v>
      </c>
      <c r="W51" s="27" t="s">
        <v>246</v>
      </c>
      <c r="X51" s="27" t="s">
        <v>614</v>
      </c>
      <c r="Y51" s="27" t="s">
        <v>615</v>
      </c>
      <c r="Z51" s="27" t="s">
        <v>616</v>
      </c>
      <c r="AA51" s="27" t="s">
        <v>617</v>
      </c>
      <c r="AB51" s="27" t="s">
        <v>618</v>
      </c>
      <c r="AC51" s="27" t="s">
        <v>611</v>
      </c>
      <c r="AD51" s="27" t="s">
        <v>239</v>
      </c>
    </row>
    <row r="52" spans="1:30" hidden="1" x14ac:dyDescent="0.25">
      <c r="A52" s="27" t="s">
        <v>233</v>
      </c>
      <c r="B52" s="27" t="s">
        <v>619</v>
      </c>
      <c r="C52" s="30" t="s">
        <v>29</v>
      </c>
      <c r="D52" s="27" t="s">
        <v>32</v>
      </c>
      <c r="E52" s="27" t="s">
        <v>252</v>
      </c>
      <c r="F52" s="27" t="s">
        <v>236</v>
      </c>
      <c r="G52" s="27" t="s">
        <v>271</v>
      </c>
      <c r="H52" s="27" t="s">
        <v>272</v>
      </c>
      <c r="I52" s="27" t="s">
        <v>238</v>
      </c>
      <c r="J52" s="27" t="s">
        <v>38</v>
      </c>
      <c r="K52" s="27" t="s">
        <v>620</v>
      </c>
      <c r="L52" s="28">
        <v>44011</v>
      </c>
      <c r="M52" s="27" t="s">
        <v>621</v>
      </c>
      <c r="N52" s="27" t="s">
        <v>618</v>
      </c>
      <c r="O52" s="29">
        <v>20051760</v>
      </c>
      <c r="P52" s="27" t="s">
        <v>622</v>
      </c>
      <c r="Q52" s="27" t="s">
        <v>538</v>
      </c>
      <c r="R52" s="27" t="s">
        <v>75</v>
      </c>
      <c r="S52" s="27" t="s">
        <v>623</v>
      </c>
      <c r="T52" s="27" t="s">
        <v>243</v>
      </c>
      <c r="U52" s="27" t="s">
        <v>624</v>
      </c>
      <c r="V52" s="27" t="s">
        <v>245</v>
      </c>
      <c r="W52" s="27" t="s">
        <v>246</v>
      </c>
      <c r="X52" s="27" t="s">
        <v>625</v>
      </c>
      <c r="Y52" s="27" t="s">
        <v>626</v>
      </c>
      <c r="Z52" s="27" t="s">
        <v>280</v>
      </c>
      <c r="AA52" s="27" t="s">
        <v>250</v>
      </c>
      <c r="AB52" s="27" t="s">
        <v>627</v>
      </c>
      <c r="AC52" s="27" t="s">
        <v>622</v>
      </c>
      <c r="AD52" s="27" t="s">
        <v>628</v>
      </c>
    </row>
    <row r="53" spans="1:30" ht="39" hidden="1" x14ac:dyDescent="0.25">
      <c r="A53" s="27" t="s">
        <v>233</v>
      </c>
      <c r="B53" s="27" t="s">
        <v>234</v>
      </c>
      <c r="C53" s="30" t="s">
        <v>29</v>
      </c>
      <c r="D53" s="27" t="s">
        <v>32</v>
      </c>
      <c r="E53" s="27" t="s">
        <v>252</v>
      </c>
      <c r="F53" s="27" t="s">
        <v>236</v>
      </c>
      <c r="G53" s="27"/>
      <c r="H53" s="27" t="s">
        <v>187</v>
      </c>
      <c r="I53" s="27" t="s">
        <v>238</v>
      </c>
      <c r="J53" s="27" t="s">
        <v>38</v>
      </c>
      <c r="K53" s="27" t="s">
        <v>629</v>
      </c>
      <c r="L53" s="28">
        <v>43990</v>
      </c>
      <c r="M53" s="27" t="s">
        <v>630</v>
      </c>
      <c r="N53" s="27" t="s">
        <v>408</v>
      </c>
      <c r="O53" s="29">
        <v>21600000</v>
      </c>
      <c r="P53" s="27" t="s">
        <v>631</v>
      </c>
      <c r="Q53" s="27" t="s">
        <v>538</v>
      </c>
      <c r="R53" s="27" t="s">
        <v>76</v>
      </c>
      <c r="S53" s="27" t="s">
        <v>632</v>
      </c>
      <c r="T53" s="27" t="s">
        <v>286</v>
      </c>
      <c r="U53" s="27" t="s">
        <v>633</v>
      </c>
      <c r="V53" s="27" t="s">
        <v>245</v>
      </c>
      <c r="W53" s="27" t="s">
        <v>246</v>
      </c>
      <c r="X53" s="27" t="s">
        <v>634</v>
      </c>
      <c r="Y53" s="27" t="s">
        <v>635</v>
      </c>
      <c r="Z53" s="27" t="s">
        <v>636</v>
      </c>
      <c r="AA53" s="27" t="s">
        <v>637</v>
      </c>
      <c r="AB53" s="27" t="s">
        <v>638</v>
      </c>
      <c r="AC53" s="27" t="s">
        <v>631</v>
      </c>
      <c r="AD53" s="27" t="s">
        <v>250</v>
      </c>
    </row>
    <row r="54" spans="1:30" ht="26.25" hidden="1" x14ac:dyDescent="0.25">
      <c r="A54" s="27" t="s">
        <v>233</v>
      </c>
      <c r="B54" s="27" t="s">
        <v>234</v>
      </c>
      <c r="C54" s="30" t="s">
        <v>29</v>
      </c>
      <c r="D54" s="27" t="s">
        <v>32</v>
      </c>
      <c r="E54" s="27" t="s">
        <v>252</v>
      </c>
      <c r="F54" s="27" t="s">
        <v>236</v>
      </c>
      <c r="G54" s="27" t="s">
        <v>253</v>
      </c>
      <c r="H54" s="27" t="s">
        <v>254</v>
      </c>
      <c r="I54" s="27" t="s">
        <v>238</v>
      </c>
      <c r="J54" s="27" t="s">
        <v>35</v>
      </c>
      <c r="K54" s="27" t="s">
        <v>639</v>
      </c>
      <c r="L54" s="28">
        <v>44000</v>
      </c>
      <c r="M54" s="27" t="s">
        <v>640</v>
      </c>
      <c r="N54" s="27" t="s">
        <v>583</v>
      </c>
      <c r="O54" s="29">
        <v>4793065</v>
      </c>
      <c r="P54" s="27" t="s">
        <v>641</v>
      </c>
      <c r="Q54" s="27" t="s">
        <v>538</v>
      </c>
      <c r="R54" s="27" t="s">
        <v>77</v>
      </c>
      <c r="S54" s="27" t="s">
        <v>556</v>
      </c>
      <c r="T54" s="27" t="s">
        <v>286</v>
      </c>
      <c r="U54" s="27" t="s">
        <v>557</v>
      </c>
      <c r="V54" s="27" t="s">
        <v>245</v>
      </c>
      <c r="W54" s="27" t="s">
        <v>246</v>
      </c>
      <c r="X54" s="27" t="s">
        <v>288</v>
      </c>
      <c r="Y54" s="27" t="s">
        <v>558</v>
      </c>
      <c r="Z54" s="27" t="s">
        <v>642</v>
      </c>
      <c r="AA54" s="27" t="s">
        <v>643</v>
      </c>
      <c r="AB54" s="27" t="s">
        <v>644</v>
      </c>
      <c r="AC54" s="27" t="s">
        <v>641</v>
      </c>
      <c r="AD54" s="27" t="s">
        <v>250</v>
      </c>
    </row>
    <row r="55" spans="1:30" hidden="1" x14ac:dyDescent="0.25">
      <c r="A55" s="27" t="s">
        <v>233</v>
      </c>
      <c r="B55" s="27" t="s">
        <v>234</v>
      </c>
      <c r="C55" s="30" t="s">
        <v>29</v>
      </c>
      <c r="D55" s="27" t="s">
        <v>32</v>
      </c>
      <c r="E55" s="27" t="s">
        <v>252</v>
      </c>
      <c r="F55" s="27" t="s">
        <v>236</v>
      </c>
      <c r="G55" s="27" t="s">
        <v>253</v>
      </c>
      <c r="H55" s="27" t="s">
        <v>254</v>
      </c>
      <c r="I55" s="27" t="s">
        <v>238</v>
      </c>
      <c r="J55" s="27" t="s">
        <v>38</v>
      </c>
      <c r="K55" s="27" t="s">
        <v>645</v>
      </c>
      <c r="L55" s="28">
        <v>44004</v>
      </c>
      <c r="M55" s="27" t="s">
        <v>646</v>
      </c>
      <c r="N55" s="27" t="s">
        <v>610</v>
      </c>
      <c r="O55" s="29">
        <v>231750</v>
      </c>
      <c r="P55" s="27" t="s">
        <v>647</v>
      </c>
      <c r="Q55" s="27" t="s">
        <v>538</v>
      </c>
      <c r="R55" s="27" t="s">
        <v>78</v>
      </c>
      <c r="S55" s="27" t="s">
        <v>306</v>
      </c>
      <c r="T55" s="27" t="s">
        <v>243</v>
      </c>
      <c r="U55" s="27" t="s">
        <v>307</v>
      </c>
      <c r="V55" s="27" t="s">
        <v>245</v>
      </c>
      <c r="W55" s="27" t="s">
        <v>246</v>
      </c>
      <c r="X55" s="27" t="s">
        <v>308</v>
      </c>
      <c r="Y55" s="27" t="s">
        <v>309</v>
      </c>
      <c r="Z55" s="27" t="s">
        <v>648</v>
      </c>
      <c r="AA55" s="27" t="s">
        <v>649</v>
      </c>
      <c r="AB55" s="27" t="s">
        <v>610</v>
      </c>
      <c r="AC55" s="27" t="s">
        <v>647</v>
      </c>
      <c r="AD55" s="27" t="s">
        <v>250</v>
      </c>
    </row>
    <row r="56" spans="1:30" hidden="1" x14ac:dyDescent="0.25">
      <c r="A56" s="27" t="s">
        <v>233</v>
      </c>
      <c r="B56" s="27" t="s">
        <v>234</v>
      </c>
      <c r="C56" s="30" t="s">
        <v>29</v>
      </c>
      <c r="D56" s="27" t="s">
        <v>32</v>
      </c>
      <c r="E56" s="27" t="s">
        <v>252</v>
      </c>
      <c r="F56" s="27" t="s">
        <v>236</v>
      </c>
      <c r="G56" s="27" t="s">
        <v>253</v>
      </c>
      <c r="H56" s="27" t="s">
        <v>254</v>
      </c>
      <c r="I56" s="27" t="s">
        <v>238</v>
      </c>
      <c r="J56" s="27" t="s">
        <v>38</v>
      </c>
      <c r="K56" s="27" t="s">
        <v>650</v>
      </c>
      <c r="L56" s="28">
        <v>44004</v>
      </c>
      <c r="M56" s="27" t="s">
        <v>651</v>
      </c>
      <c r="N56" s="27" t="s">
        <v>610</v>
      </c>
      <c r="O56" s="29">
        <v>480000</v>
      </c>
      <c r="P56" s="27" t="s">
        <v>652</v>
      </c>
      <c r="Q56" s="27" t="s">
        <v>538</v>
      </c>
      <c r="R56" s="27" t="s">
        <v>79</v>
      </c>
      <c r="S56" s="27" t="s">
        <v>612</v>
      </c>
      <c r="T56" s="27" t="s">
        <v>243</v>
      </c>
      <c r="U56" s="27" t="s">
        <v>613</v>
      </c>
      <c r="V56" s="27" t="s">
        <v>245</v>
      </c>
      <c r="W56" s="27" t="s">
        <v>246</v>
      </c>
      <c r="X56" s="27" t="s">
        <v>614</v>
      </c>
      <c r="Y56" s="27" t="s">
        <v>615</v>
      </c>
      <c r="Z56" s="27" t="s">
        <v>653</v>
      </c>
      <c r="AA56" s="27" t="s">
        <v>654</v>
      </c>
      <c r="AB56" s="27" t="s">
        <v>618</v>
      </c>
      <c r="AC56" s="27" t="s">
        <v>652</v>
      </c>
      <c r="AD56" s="27" t="s">
        <v>250</v>
      </c>
    </row>
    <row r="57" spans="1:30" hidden="1" x14ac:dyDescent="0.25">
      <c r="A57" s="27" t="s">
        <v>233</v>
      </c>
      <c r="B57" s="27" t="s">
        <v>234</v>
      </c>
      <c r="C57" s="30" t="s">
        <v>29</v>
      </c>
      <c r="D57" s="27" t="s">
        <v>32</v>
      </c>
      <c r="E57" s="27" t="s">
        <v>252</v>
      </c>
      <c r="F57" s="27" t="s">
        <v>236</v>
      </c>
      <c r="G57" s="27" t="s">
        <v>253</v>
      </c>
      <c r="H57" s="27" t="s">
        <v>254</v>
      </c>
      <c r="I57" s="27" t="s">
        <v>238</v>
      </c>
      <c r="J57" s="27" t="s">
        <v>38</v>
      </c>
      <c r="K57" s="27" t="s">
        <v>655</v>
      </c>
      <c r="L57" s="28">
        <v>44004</v>
      </c>
      <c r="M57" s="27" t="s">
        <v>656</v>
      </c>
      <c r="N57" s="27" t="s">
        <v>610</v>
      </c>
      <c r="O57" s="29">
        <v>1002600</v>
      </c>
      <c r="P57" s="27" t="s">
        <v>657</v>
      </c>
      <c r="Q57" s="27" t="s">
        <v>538</v>
      </c>
      <c r="R57" s="27" t="s">
        <v>80</v>
      </c>
      <c r="S57" s="27" t="s">
        <v>306</v>
      </c>
      <c r="T57" s="27" t="s">
        <v>243</v>
      </c>
      <c r="U57" s="27" t="s">
        <v>307</v>
      </c>
      <c r="V57" s="27" t="s">
        <v>245</v>
      </c>
      <c r="W57" s="27" t="s">
        <v>246</v>
      </c>
      <c r="X57" s="27" t="s">
        <v>308</v>
      </c>
      <c r="Y57" s="27" t="s">
        <v>309</v>
      </c>
      <c r="Z57" s="27" t="s">
        <v>658</v>
      </c>
      <c r="AA57" s="27" t="s">
        <v>659</v>
      </c>
      <c r="AB57" s="27" t="s">
        <v>610</v>
      </c>
      <c r="AC57" s="27" t="s">
        <v>657</v>
      </c>
      <c r="AD57" s="27" t="s">
        <v>250</v>
      </c>
    </row>
    <row r="58" spans="1:30" hidden="1" x14ac:dyDescent="0.25">
      <c r="A58" s="27" t="s">
        <v>233</v>
      </c>
      <c r="B58" s="27" t="s">
        <v>234</v>
      </c>
      <c r="C58" s="30" t="s">
        <v>29</v>
      </c>
      <c r="D58" s="27" t="s">
        <v>32</v>
      </c>
      <c r="E58" s="27" t="s">
        <v>252</v>
      </c>
      <c r="F58" s="27" t="s">
        <v>236</v>
      </c>
      <c r="G58" s="27" t="s">
        <v>253</v>
      </c>
      <c r="H58" s="27" t="s">
        <v>254</v>
      </c>
      <c r="I58" s="27" t="s">
        <v>238</v>
      </c>
      <c r="J58" s="27" t="s">
        <v>38</v>
      </c>
      <c r="K58" s="27" t="s">
        <v>660</v>
      </c>
      <c r="L58" s="28">
        <v>44004</v>
      </c>
      <c r="M58" s="27" t="s">
        <v>661</v>
      </c>
      <c r="N58" s="27" t="s">
        <v>610</v>
      </c>
      <c r="O58" s="29">
        <v>687000</v>
      </c>
      <c r="P58" s="27" t="s">
        <v>662</v>
      </c>
      <c r="Q58" s="27" t="s">
        <v>538</v>
      </c>
      <c r="R58" s="27" t="s">
        <v>81</v>
      </c>
      <c r="S58" s="27" t="s">
        <v>306</v>
      </c>
      <c r="T58" s="27" t="s">
        <v>243</v>
      </c>
      <c r="U58" s="27" t="s">
        <v>307</v>
      </c>
      <c r="V58" s="27" t="s">
        <v>245</v>
      </c>
      <c r="W58" s="27" t="s">
        <v>246</v>
      </c>
      <c r="X58" s="27" t="s">
        <v>308</v>
      </c>
      <c r="Y58" s="27" t="s">
        <v>309</v>
      </c>
      <c r="Z58" s="27" t="s">
        <v>592</v>
      </c>
      <c r="AA58" s="27" t="s">
        <v>663</v>
      </c>
      <c r="AB58" s="27" t="s">
        <v>664</v>
      </c>
      <c r="AC58" s="27" t="s">
        <v>662</v>
      </c>
      <c r="AD58" s="27" t="s">
        <v>250</v>
      </c>
    </row>
    <row r="59" spans="1:30" hidden="1" x14ac:dyDescent="0.25">
      <c r="A59" s="27" t="s">
        <v>233</v>
      </c>
      <c r="B59" s="27" t="s">
        <v>234</v>
      </c>
      <c r="C59" s="30" t="s">
        <v>29</v>
      </c>
      <c r="D59" s="27" t="s">
        <v>32</v>
      </c>
      <c r="E59" s="27" t="s">
        <v>252</v>
      </c>
      <c r="F59" s="27" t="s">
        <v>236</v>
      </c>
      <c r="G59" s="27" t="s">
        <v>253</v>
      </c>
      <c r="H59" s="27" t="s">
        <v>254</v>
      </c>
      <c r="I59" s="27" t="s">
        <v>238</v>
      </c>
      <c r="J59" s="27" t="s">
        <v>38</v>
      </c>
      <c r="K59" s="27" t="s">
        <v>665</v>
      </c>
      <c r="L59" s="28">
        <v>44004</v>
      </c>
      <c r="M59" s="27" t="s">
        <v>666</v>
      </c>
      <c r="N59" s="27" t="s">
        <v>610</v>
      </c>
      <c r="O59" s="29">
        <v>500000</v>
      </c>
      <c r="P59" s="27" t="s">
        <v>523</v>
      </c>
      <c r="Q59" s="27" t="s">
        <v>538</v>
      </c>
      <c r="R59" s="27" t="s">
        <v>82</v>
      </c>
      <c r="S59" s="27" t="s">
        <v>612</v>
      </c>
      <c r="T59" s="27" t="s">
        <v>243</v>
      </c>
      <c r="U59" s="27" t="s">
        <v>613</v>
      </c>
      <c r="V59" s="27" t="s">
        <v>245</v>
      </c>
      <c r="W59" s="27" t="s">
        <v>246</v>
      </c>
      <c r="X59" s="27" t="s">
        <v>614</v>
      </c>
      <c r="Y59" s="27" t="s">
        <v>615</v>
      </c>
      <c r="Z59" s="27" t="s">
        <v>667</v>
      </c>
      <c r="AA59" s="27" t="s">
        <v>668</v>
      </c>
      <c r="AB59" s="27" t="s">
        <v>618</v>
      </c>
      <c r="AC59" s="27" t="s">
        <v>523</v>
      </c>
      <c r="AD59" s="27" t="s">
        <v>250</v>
      </c>
    </row>
    <row r="60" spans="1:30" hidden="1" x14ac:dyDescent="0.25">
      <c r="A60" s="27" t="s">
        <v>233</v>
      </c>
      <c r="B60" s="27" t="s">
        <v>234</v>
      </c>
      <c r="C60" s="30" t="s">
        <v>29</v>
      </c>
      <c r="D60" s="27" t="s">
        <v>32</v>
      </c>
      <c r="E60" s="27" t="s">
        <v>252</v>
      </c>
      <c r="F60" s="27" t="s">
        <v>236</v>
      </c>
      <c r="G60" s="27" t="s">
        <v>253</v>
      </c>
      <c r="H60" s="27" t="s">
        <v>254</v>
      </c>
      <c r="I60" s="27" t="s">
        <v>238</v>
      </c>
      <c r="J60" s="27" t="s">
        <v>38</v>
      </c>
      <c r="K60" s="27" t="s">
        <v>669</v>
      </c>
      <c r="L60" s="28">
        <v>44004</v>
      </c>
      <c r="M60" s="27" t="s">
        <v>670</v>
      </c>
      <c r="N60" s="27" t="s">
        <v>610</v>
      </c>
      <c r="O60" s="29">
        <v>150000</v>
      </c>
      <c r="P60" s="27" t="s">
        <v>671</v>
      </c>
      <c r="Q60" s="27" t="s">
        <v>538</v>
      </c>
      <c r="R60" s="27" t="s">
        <v>83</v>
      </c>
      <c r="S60" s="27" t="s">
        <v>612</v>
      </c>
      <c r="T60" s="27" t="s">
        <v>243</v>
      </c>
      <c r="U60" s="27" t="s">
        <v>613</v>
      </c>
      <c r="V60" s="27" t="s">
        <v>245</v>
      </c>
      <c r="W60" s="27" t="s">
        <v>246</v>
      </c>
      <c r="X60" s="27" t="s">
        <v>614</v>
      </c>
      <c r="Y60" s="27" t="s">
        <v>615</v>
      </c>
      <c r="Z60" s="27" t="s">
        <v>672</v>
      </c>
      <c r="AA60" s="27" t="s">
        <v>673</v>
      </c>
      <c r="AB60" s="27" t="s">
        <v>618</v>
      </c>
      <c r="AC60" s="27" t="s">
        <v>671</v>
      </c>
      <c r="AD60" s="27" t="s">
        <v>250</v>
      </c>
    </row>
    <row r="61" spans="1:30" hidden="1" x14ac:dyDescent="0.25">
      <c r="A61" s="27" t="s">
        <v>233</v>
      </c>
      <c r="B61" s="27" t="s">
        <v>234</v>
      </c>
      <c r="C61" s="30" t="s">
        <v>29</v>
      </c>
      <c r="D61" s="27" t="s">
        <v>32</v>
      </c>
      <c r="E61" s="27" t="s">
        <v>252</v>
      </c>
      <c r="F61" s="27" t="s">
        <v>236</v>
      </c>
      <c r="G61" s="27" t="s">
        <v>253</v>
      </c>
      <c r="H61" s="27" t="s">
        <v>254</v>
      </c>
      <c r="I61" s="27" t="s">
        <v>238</v>
      </c>
      <c r="J61" s="27" t="s">
        <v>38</v>
      </c>
      <c r="K61" s="27" t="s">
        <v>674</v>
      </c>
      <c r="L61" s="28">
        <v>44004</v>
      </c>
      <c r="M61" s="27" t="s">
        <v>675</v>
      </c>
      <c r="N61" s="27" t="s">
        <v>610</v>
      </c>
      <c r="O61" s="29">
        <v>248000</v>
      </c>
      <c r="P61" s="27" t="s">
        <v>676</v>
      </c>
      <c r="Q61" s="27" t="s">
        <v>538</v>
      </c>
      <c r="R61" s="27" t="s">
        <v>84</v>
      </c>
      <c r="S61" s="27" t="s">
        <v>306</v>
      </c>
      <c r="T61" s="27" t="s">
        <v>243</v>
      </c>
      <c r="U61" s="27" t="s">
        <v>307</v>
      </c>
      <c r="V61" s="27" t="s">
        <v>245</v>
      </c>
      <c r="W61" s="27" t="s">
        <v>246</v>
      </c>
      <c r="X61" s="27" t="s">
        <v>308</v>
      </c>
      <c r="Y61" s="27" t="s">
        <v>309</v>
      </c>
      <c r="Z61" s="27" t="s">
        <v>677</v>
      </c>
      <c r="AA61" s="27" t="s">
        <v>678</v>
      </c>
      <c r="AB61" s="27" t="s">
        <v>610</v>
      </c>
      <c r="AC61" s="27" t="s">
        <v>676</v>
      </c>
      <c r="AD61" s="27" t="s">
        <v>250</v>
      </c>
    </row>
    <row r="62" spans="1:30" hidden="1" x14ac:dyDescent="0.25">
      <c r="A62" s="27" t="s">
        <v>233</v>
      </c>
      <c r="B62" s="27" t="s">
        <v>234</v>
      </c>
      <c r="C62" s="30" t="s">
        <v>29</v>
      </c>
      <c r="D62" s="27" t="s">
        <v>32</v>
      </c>
      <c r="E62" s="27" t="s">
        <v>252</v>
      </c>
      <c r="F62" s="27" t="s">
        <v>236</v>
      </c>
      <c r="G62" s="27" t="s">
        <v>253</v>
      </c>
      <c r="H62" s="27" t="s">
        <v>254</v>
      </c>
      <c r="I62" s="27" t="s">
        <v>238</v>
      </c>
      <c r="J62" s="27" t="s">
        <v>38</v>
      </c>
      <c r="K62" s="27" t="s">
        <v>679</v>
      </c>
      <c r="L62" s="28">
        <v>44004</v>
      </c>
      <c r="M62" s="27" t="s">
        <v>680</v>
      </c>
      <c r="N62" s="27" t="s">
        <v>610</v>
      </c>
      <c r="O62" s="29">
        <v>240000</v>
      </c>
      <c r="P62" s="27" t="s">
        <v>681</v>
      </c>
      <c r="Q62" s="27" t="s">
        <v>538</v>
      </c>
      <c r="R62" s="27" t="s">
        <v>85</v>
      </c>
      <c r="S62" s="27" t="s">
        <v>682</v>
      </c>
      <c r="T62" s="27" t="s">
        <v>286</v>
      </c>
      <c r="U62" s="27" t="s">
        <v>683</v>
      </c>
      <c r="V62" s="27" t="s">
        <v>245</v>
      </c>
      <c r="W62" s="27" t="s">
        <v>246</v>
      </c>
      <c r="X62" s="27" t="s">
        <v>684</v>
      </c>
      <c r="Y62" s="27" t="s">
        <v>685</v>
      </c>
      <c r="Z62" s="27" t="s">
        <v>686</v>
      </c>
      <c r="AA62" s="27" t="s">
        <v>687</v>
      </c>
      <c r="AB62" s="27" t="s">
        <v>688</v>
      </c>
      <c r="AC62" s="27" t="s">
        <v>681</v>
      </c>
      <c r="AD62" s="27" t="s">
        <v>250</v>
      </c>
    </row>
    <row r="63" spans="1:30" ht="26.25" hidden="1" x14ac:dyDescent="0.25">
      <c r="A63" s="27" t="s">
        <v>233</v>
      </c>
      <c r="B63" s="27" t="s">
        <v>234</v>
      </c>
      <c r="C63" s="30" t="s">
        <v>29</v>
      </c>
      <c r="D63" s="27" t="s">
        <v>32</v>
      </c>
      <c r="E63" s="27" t="s">
        <v>252</v>
      </c>
      <c r="F63" s="27" t="s">
        <v>236</v>
      </c>
      <c r="G63" s="27" t="s">
        <v>253</v>
      </c>
      <c r="H63" s="27" t="s">
        <v>254</v>
      </c>
      <c r="I63" s="27" t="s">
        <v>238</v>
      </c>
      <c r="J63" s="27" t="s">
        <v>38</v>
      </c>
      <c r="K63" s="27" t="s">
        <v>689</v>
      </c>
      <c r="L63" s="28">
        <v>44004</v>
      </c>
      <c r="M63" s="27" t="s">
        <v>690</v>
      </c>
      <c r="N63" s="27" t="s">
        <v>610</v>
      </c>
      <c r="O63" s="29">
        <v>719920</v>
      </c>
      <c r="P63" s="27" t="s">
        <v>691</v>
      </c>
      <c r="Q63" s="27" t="s">
        <v>538</v>
      </c>
      <c r="R63" s="27" t="s">
        <v>86</v>
      </c>
      <c r="S63" s="27" t="s">
        <v>692</v>
      </c>
      <c r="T63" s="27" t="s">
        <v>243</v>
      </c>
      <c r="U63" s="27" t="s">
        <v>693</v>
      </c>
      <c r="V63" s="27" t="s">
        <v>245</v>
      </c>
      <c r="W63" s="27" t="s">
        <v>246</v>
      </c>
      <c r="X63" s="27" t="s">
        <v>625</v>
      </c>
      <c r="Y63" s="27" t="s">
        <v>694</v>
      </c>
      <c r="Z63" s="27" t="s">
        <v>695</v>
      </c>
      <c r="AA63" s="27" t="s">
        <v>689</v>
      </c>
      <c r="AB63" s="27" t="s">
        <v>610</v>
      </c>
      <c r="AC63" s="27" t="s">
        <v>691</v>
      </c>
      <c r="AD63" s="27" t="s">
        <v>250</v>
      </c>
    </row>
    <row r="64" spans="1:30" hidden="1" x14ac:dyDescent="0.25">
      <c r="A64" s="27" t="s">
        <v>233</v>
      </c>
      <c r="B64" s="27" t="s">
        <v>234</v>
      </c>
      <c r="C64" s="30" t="s">
        <v>29</v>
      </c>
      <c r="D64" s="27" t="s">
        <v>32</v>
      </c>
      <c r="E64" s="27" t="s">
        <v>252</v>
      </c>
      <c r="F64" s="27" t="s">
        <v>236</v>
      </c>
      <c r="G64" s="27" t="s">
        <v>253</v>
      </c>
      <c r="H64" s="27" t="s">
        <v>254</v>
      </c>
      <c r="I64" s="27" t="s">
        <v>238</v>
      </c>
      <c r="J64" s="27" t="s">
        <v>38</v>
      </c>
      <c r="K64" s="27" t="s">
        <v>696</v>
      </c>
      <c r="L64" s="28">
        <v>44004</v>
      </c>
      <c r="M64" s="27" t="s">
        <v>697</v>
      </c>
      <c r="N64" s="27" t="s">
        <v>610</v>
      </c>
      <c r="O64" s="29">
        <v>1199760</v>
      </c>
      <c r="P64" s="27" t="s">
        <v>698</v>
      </c>
      <c r="Q64" s="27" t="s">
        <v>538</v>
      </c>
      <c r="R64" s="27" t="s">
        <v>87</v>
      </c>
      <c r="S64" s="27" t="s">
        <v>699</v>
      </c>
      <c r="T64" s="27" t="s">
        <v>243</v>
      </c>
      <c r="U64" s="27" t="s">
        <v>700</v>
      </c>
      <c r="V64" s="27" t="s">
        <v>245</v>
      </c>
      <c r="W64" s="27" t="s">
        <v>246</v>
      </c>
      <c r="X64" s="27" t="s">
        <v>701</v>
      </c>
      <c r="Y64" s="27" t="s">
        <v>702</v>
      </c>
      <c r="Z64" s="27" t="s">
        <v>592</v>
      </c>
      <c r="AA64" s="27"/>
      <c r="AB64" s="27"/>
      <c r="AC64" s="27"/>
      <c r="AD64" s="27" t="s">
        <v>250</v>
      </c>
    </row>
    <row r="65" spans="1:30" hidden="1" x14ac:dyDescent="0.25">
      <c r="A65" s="27" t="s">
        <v>233</v>
      </c>
      <c r="B65" s="27" t="s">
        <v>234</v>
      </c>
      <c r="C65" s="30" t="s">
        <v>29</v>
      </c>
      <c r="D65" s="27" t="s">
        <v>32</v>
      </c>
      <c r="E65" s="27" t="s">
        <v>252</v>
      </c>
      <c r="F65" s="27" t="s">
        <v>236</v>
      </c>
      <c r="G65" s="27" t="s">
        <v>253</v>
      </c>
      <c r="H65" s="27" t="s">
        <v>254</v>
      </c>
      <c r="I65" s="27" t="s">
        <v>238</v>
      </c>
      <c r="J65" s="27" t="s">
        <v>38</v>
      </c>
      <c r="K65" s="27" t="s">
        <v>703</v>
      </c>
      <c r="L65" s="28">
        <v>44004</v>
      </c>
      <c r="M65" s="27" t="s">
        <v>704</v>
      </c>
      <c r="N65" s="27" t="s">
        <v>610</v>
      </c>
      <c r="O65" s="29">
        <v>1266000</v>
      </c>
      <c r="P65" s="27" t="s">
        <v>705</v>
      </c>
      <c r="Q65" s="27" t="s">
        <v>538</v>
      </c>
      <c r="R65" s="27" t="s">
        <v>88</v>
      </c>
      <c r="S65" s="27" t="s">
        <v>706</v>
      </c>
      <c r="T65" s="27" t="s">
        <v>286</v>
      </c>
      <c r="U65" s="27" t="s">
        <v>707</v>
      </c>
      <c r="V65" s="27" t="s">
        <v>245</v>
      </c>
      <c r="W65" s="27" t="s">
        <v>246</v>
      </c>
      <c r="X65" s="27" t="s">
        <v>708</v>
      </c>
      <c r="Y65" s="27" t="s">
        <v>709</v>
      </c>
      <c r="Z65" s="27" t="s">
        <v>710</v>
      </c>
      <c r="AA65" s="27" t="s">
        <v>711</v>
      </c>
      <c r="AB65" s="27" t="s">
        <v>618</v>
      </c>
      <c r="AC65" s="27" t="s">
        <v>705</v>
      </c>
      <c r="AD65" s="27" t="s">
        <v>250</v>
      </c>
    </row>
    <row r="66" spans="1:30" ht="26.25" hidden="1" x14ac:dyDescent="0.25">
      <c r="A66" s="27" t="s">
        <v>233</v>
      </c>
      <c r="B66" s="27" t="s">
        <v>234</v>
      </c>
      <c r="C66" s="30" t="s">
        <v>29</v>
      </c>
      <c r="D66" s="27" t="s">
        <v>32</v>
      </c>
      <c r="E66" s="27" t="s">
        <v>252</v>
      </c>
      <c r="F66" s="27" t="s">
        <v>236</v>
      </c>
      <c r="G66" s="27" t="s">
        <v>253</v>
      </c>
      <c r="H66" s="27" t="s">
        <v>254</v>
      </c>
      <c r="I66" s="27" t="s">
        <v>238</v>
      </c>
      <c r="J66" s="27" t="s">
        <v>35</v>
      </c>
      <c r="K66" s="27" t="s">
        <v>712</v>
      </c>
      <c r="L66" s="28">
        <v>44009</v>
      </c>
      <c r="M66" s="27" t="s">
        <v>713</v>
      </c>
      <c r="N66" s="27" t="s">
        <v>618</v>
      </c>
      <c r="O66" s="29">
        <v>5167620</v>
      </c>
      <c r="P66" s="27" t="s">
        <v>714</v>
      </c>
      <c r="Q66" s="27" t="s">
        <v>538</v>
      </c>
      <c r="R66" s="27" t="s">
        <v>89</v>
      </c>
      <c r="S66" s="27" t="s">
        <v>556</v>
      </c>
      <c r="T66" s="27" t="s">
        <v>286</v>
      </c>
      <c r="U66" s="27" t="s">
        <v>557</v>
      </c>
      <c r="V66" s="27" t="s">
        <v>245</v>
      </c>
      <c r="W66" s="27" t="s">
        <v>246</v>
      </c>
      <c r="X66" s="27" t="s">
        <v>288</v>
      </c>
      <c r="Y66" s="27" t="s">
        <v>558</v>
      </c>
      <c r="Z66" s="27" t="s">
        <v>559</v>
      </c>
      <c r="AA66" s="27" t="s">
        <v>715</v>
      </c>
      <c r="AB66" s="27" t="s">
        <v>716</v>
      </c>
      <c r="AC66" s="27" t="s">
        <v>714</v>
      </c>
      <c r="AD66" s="27" t="s">
        <v>250</v>
      </c>
    </row>
    <row r="67" spans="1:30" hidden="1" x14ac:dyDescent="0.25">
      <c r="A67" s="27" t="s">
        <v>233</v>
      </c>
      <c r="B67" s="30" t="s">
        <v>313</v>
      </c>
      <c r="C67" s="30" t="s">
        <v>30</v>
      </c>
      <c r="D67" s="30" t="s">
        <v>43</v>
      </c>
      <c r="E67" s="27" t="s">
        <v>235</v>
      </c>
      <c r="F67" s="27" t="s">
        <v>236</v>
      </c>
      <c r="G67" s="27" t="s">
        <v>271</v>
      </c>
      <c r="H67" s="27" t="s">
        <v>272</v>
      </c>
      <c r="I67" s="27" t="s">
        <v>238</v>
      </c>
      <c r="J67" s="27" t="s">
        <v>50</v>
      </c>
      <c r="K67" s="27" t="s">
        <v>717</v>
      </c>
      <c r="L67" s="28">
        <v>44027</v>
      </c>
      <c r="M67" s="27" t="s">
        <v>718</v>
      </c>
      <c r="N67" s="27" t="s">
        <v>719</v>
      </c>
      <c r="O67" s="29">
        <v>45546900</v>
      </c>
      <c r="P67" s="27" t="s">
        <v>720</v>
      </c>
      <c r="Q67" s="27" t="s">
        <v>538</v>
      </c>
      <c r="R67" s="27" t="s">
        <v>90</v>
      </c>
      <c r="S67" s="27" t="s">
        <v>721</v>
      </c>
      <c r="T67" s="27" t="s">
        <v>243</v>
      </c>
      <c r="U67" s="27" t="s">
        <v>722</v>
      </c>
      <c r="V67" s="27" t="s">
        <v>245</v>
      </c>
      <c r="W67" s="27" t="s">
        <v>246</v>
      </c>
      <c r="X67" s="27" t="s">
        <v>723</v>
      </c>
      <c r="Y67" s="27" t="s">
        <v>724</v>
      </c>
      <c r="Z67" s="27" t="s">
        <v>280</v>
      </c>
      <c r="AA67" s="27" t="s">
        <v>725</v>
      </c>
      <c r="AB67" s="27" t="s">
        <v>719</v>
      </c>
      <c r="AC67" s="27" t="s">
        <v>720</v>
      </c>
      <c r="AD67" s="27" t="s">
        <v>239</v>
      </c>
    </row>
    <row r="68" spans="1:30" hidden="1" x14ac:dyDescent="0.25">
      <c r="A68" s="27" t="s">
        <v>233</v>
      </c>
      <c r="B68" s="30" t="s">
        <v>313</v>
      </c>
      <c r="C68" s="30" t="s">
        <v>30</v>
      </c>
      <c r="D68" s="30" t="s">
        <v>43</v>
      </c>
      <c r="E68" s="27" t="s">
        <v>252</v>
      </c>
      <c r="F68" s="27" t="s">
        <v>236</v>
      </c>
      <c r="G68" s="27" t="s">
        <v>253</v>
      </c>
      <c r="H68" s="27" t="s">
        <v>254</v>
      </c>
      <c r="I68" s="27" t="s">
        <v>238</v>
      </c>
      <c r="J68" s="27" t="s">
        <v>38</v>
      </c>
      <c r="K68" s="27" t="s">
        <v>726</v>
      </c>
      <c r="L68" s="28">
        <v>44036</v>
      </c>
      <c r="M68" s="27" t="s">
        <v>727</v>
      </c>
      <c r="N68" s="27" t="s">
        <v>728</v>
      </c>
      <c r="O68" s="29">
        <v>560000</v>
      </c>
      <c r="P68" s="27" t="s">
        <v>729</v>
      </c>
      <c r="Q68" s="27" t="s">
        <v>538</v>
      </c>
      <c r="R68" s="27" t="s">
        <v>91</v>
      </c>
      <c r="S68" s="27" t="s">
        <v>612</v>
      </c>
      <c r="T68" s="27" t="s">
        <v>243</v>
      </c>
      <c r="U68" s="27" t="s">
        <v>613</v>
      </c>
      <c r="V68" s="27" t="s">
        <v>245</v>
      </c>
      <c r="W68" s="27" t="s">
        <v>246</v>
      </c>
      <c r="X68" s="27" t="s">
        <v>614</v>
      </c>
      <c r="Y68" s="27" t="s">
        <v>615</v>
      </c>
      <c r="Z68" s="27" t="s">
        <v>730</v>
      </c>
      <c r="AA68" s="27" t="s">
        <v>731</v>
      </c>
      <c r="AB68" s="27" t="s">
        <v>732</v>
      </c>
      <c r="AC68" s="27" t="s">
        <v>729</v>
      </c>
      <c r="AD68" s="27" t="s">
        <v>239</v>
      </c>
    </row>
    <row r="69" spans="1:30" hidden="1" x14ac:dyDescent="0.25">
      <c r="A69" s="27" t="s">
        <v>233</v>
      </c>
      <c r="B69" s="30" t="s">
        <v>313</v>
      </c>
      <c r="C69" s="30" t="s">
        <v>30</v>
      </c>
      <c r="D69" s="30" t="s">
        <v>43</v>
      </c>
      <c r="E69" s="27" t="s">
        <v>235</v>
      </c>
      <c r="F69" s="27" t="s">
        <v>236</v>
      </c>
      <c r="G69" s="27" t="s">
        <v>271</v>
      </c>
      <c r="H69" s="27" t="s">
        <v>272</v>
      </c>
      <c r="I69" s="27" t="s">
        <v>238</v>
      </c>
      <c r="J69" s="27" t="s">
        <v>50</v>
      </c>
      <c r="K69" s="27" t="s">
        <v>733</v>
      </c>
      <c r="L69" s="28">
        <v>44039</v>
      </c>
      <c r="M69" s="27" t="s">
        <v>734</v>
      </c>
      <c r="N69" s="27" t="s">
        <v>735</v>
      </c>
      <c r="O69" s="29">
        <v>474102201.60000002</v>
      </c>
      <c r="P69" s="27" t="s">
        <v>736</v>
      </c>
      <c r="Q69" s="27" t="s">
        <v>538</v>
      </c>
      <c r="R69" s="27" t="s">
        <v>92</v>
      </c>
      <c r="S69" s="27" t="s">
        <v>623</v>
      </c>
      <c r="T69" s="27" t="s">
        <v>243</v>
      </c>
      <c r="U69" s="27" t="s">
        <v>624</v>
      </c>
      <c r="V69" s="27" t="s">
        <v>245</v>
      </c>
      <c r="W69" s="27" t="s">
        <v>246</v>
      </c>
      <c r="X69" s="27" t="s">
        <v>625</v>
      </c>
      <c r="Y69" s="27" t="s">
        <v>626</v>
      </c>
      <c r="Z69" s="27" t="s">
        <v>280</v>
      </c>
      <c r="AA69" s="27" t="s">
        <v>737</v>
      </c>
      <c r="AB69" s="27" t="s">
        <v>738</v>
      </c>
      <c r="AC69" s="27" t="s">
        <v>736</v>
      </c>
      <c r="AD69" s="27" t="s">
        <v>239</v>
      </c>
    </row>
    <row r="70" spans="1:30" hidden="1" x14ac:dyDescent="0.25">
      <c r="A70" s="27" t="s">
        <v>233</v>
      </c>
      <c r="B70" s="30" t="s">
        <v>313</v>
      </c>
      <c r="C70" s="30" t="s">
        <v>30</v>
      </c>
      <c r="D70" s="30" t="s">
        <v>43</v>
      </c>
      <c r="E70" s="27" t="s">
        <v>235</v>
      </c>
      <c r="F70" s="27" t="s">
        <v>236</v>
      </c>
      <c r="G70" s="27" t="s">
        <v>271</v>
      </c>
      <c r="H70" s="27" t="s">
        <v>272</v>
      </c>
      <c r="I70" s="27" t="s">
        <v>238</v>
      </c>
      <c r="J70" s="27" t="s">
        <v>50</v>
      </c>
      <c r="K70" s="27" t="s">
        <v>739</v>
      </c>
      <c r="L70" s="28">
        <v>44039</v>
      </c>
      <c r="M70" s="27" t="s">
        <v>740</v>
      </c>
      <c r="N70" s="27" t="s">
        <v>735</v>
      </c>
      <c r="O70" s="29">
        <v>145492351.19999999</v>
      </c>
      <c r="P70" s="27" t="s">
        <v>741</v>
      </c>
      <c r="Q70" s="27" t="s">
        <v>538</v>
      </c>
      <c r="R70" s="27" t="s">
        <v>93</v>
      </c>
      <c r="S70" s="27" t="s">
        <v>623</v>
      </c>
      <c r="T70" s="27" t="s">
        <v>243</v>
      </c>
      <c r="U70" s="27" t="s">
        <v>624</v>
      </c>
      <c r="V70" s="27" t="s">
        <v>245</v>
      </c>
      <c r="W70" s="27" t="s">
        <v>246</v>
      </c>
      <c r="X70" s="27" t="s">
        <v>625</v>
      </c>
      <c r="Y70" s="27" t="s">
        <v>626</v>
      </c>
      <c r="Z70" s="27" t="s">
        <v>280</v>
      </c>
      <c r="AA70" s="27" t="s">
        <v>742</v>
      </c>
      <c r="AB70" s="27" t="s">
        <v>738</v>
      </c>
      <c r="AC70" s="27" t="s">
        <v>741</v>
      </c>
      <c r="AD70" s="27" t="s">
        <v>239</v>
      </c>
    </row>
    <row r="71" spans="1:30" ht="26.25" hidden="1" x14ac:dyDescent="0.25">
      <c r="A71" s="27" t="s">
        <v>233</v>
      </c>
      <c r="B71" s="27" t="s">
        <v>234</v>
      </c>
      <c r="C71" s="30" t="s">
        <v>30</v>
      </c>
      <c r="D71" s="27" t="s">
        <v>32</v>
      </c>
      <c r="E71" s="27" t="s">
        <v>252</v>
      </c>
      <c r="F71" s="27" t="s">
        <v>236</v>
      </c>
      <c r="G71" s="27"/>
      <c r="H71" s="27" t="s">
        <v>187</v>
      </c>
      <c r="I71" s="27" t="s">
        <v>238</v>
      </c>
      <c r="J71" s="27" t="s">
        <v>38</v>
      </c>
      <c r="K71" s="27" t="s">
        <v>743</v>
      </c>
      <c r="L71" s="28">
        <v>44015</v>
      </c>
      <c r="M71" s="27" t="s">
        <v>744</v>
      </c>
      <c r="N71" s="27" t="s">
        <v>745</v>
      </c>
      <c r="O71" s="29">
        <v>2400000</v>
      </c>
      <c r="P71" s="27" t="s">
        <v>746</v>
      </c>
      <c r="Q71" s="27" t="s">
        <v>538</v>
      </c>
      <c r="R71" s="27" t="s">
        <v>94</v>
      </c>
      <c r="S71" s="27" t="s">
        <v>747</v>
      </c>
      <c r="T71" s="27" t="s">
        <v>243</v>
      </c>
      <c r="U71" s="27" t="s">
        <v>748</v>
      </c>
      <c r="V71" s="27" t="s">
        <v>245</v>
      </c>
      <c r="W71" s="27" t="s">
        <v>246</v>
      </c>
      <c r="X71" s="27" t="s">
        <v>723</v>
      </c>
      <c r="Y71" s="27" t="s">
        <v>749</v>
      </c>
      <c r="Z71" s="27" t="s">
        <v>750</v>
      </c>
      <c r="AA71" s="27" t="s">
        <v>751</v>
      </c>
      <c r="AB71" s="27" t="s">
        <v>752</v>
      </c>
      <c r="AC71" s="27" t="s">
        <v>746</v>
      </c>
      <c r="AD71" s="27" t="s">
        <v>250</v>
      </c>
    </row>
    <row r="72" spans="1:30" ht="39" hidden="1" x14ac:dyDescent="0.25">
      <c r="A72" s="27" t="s">
        <v>233</v>
      </c>
      <c r="B72" s="27" t="s">
        <v>234</v>
      </c>
      <c r="C72" s="30" t="s">
        <v>29</v>
      </c>
      <c r="D72" s="27" t="s">
        <v>32</v>
      </c>
      <c r="E72" s="27" t="s">
        <v>252</v>
      </c>
      <c r="F72" s="27" t="s">
        <v>236</v>
      </c>
      <c r="G72" s="27"/>
      <c r="H72" s="27" t="s">
        <v>187</v>
      </c>
      <c r="I72" s="27" t="s">
        <v>238</v>
      </c>
      <c r="J72" s="27" t="s">
        <v>38</v>
      </c>
      <c r="K72" s="27" t="s">
        <v>753</v>
      </c>
      <c r="L72" s="28">
        <v>43984</v>
      </c>
      <c r="M72" s="27" t="s">
        <v>754</v>
      </c>
      <c r="N72" s="27" t="s">
        <v>752</v>
      </c>
      <c r="O72" s="29">
        <v>5700000</v>
      </c>
      <c r="P72" s="27" t="s">
        <v>755</v>
      </c>
      <c r="Q72" s="27" t="s">
        <v>538</v>
      </c>
      <c r="R72" s="27" t="s">
        <v>95</v>
      </c>
      <c r="S72" s="27" t="s">
        <v>756</v>
      </c>
      <c r="T72" s="27" t="s">
        <v>243</v>
      </c>
      <c r="U72" s="27" t="s">
        <v>757</v>
      </c>
      <c r="V72" s="27" t="s">
        <v>245</v>
      </c>
      <c r="W72" s="27" t="s">
        <v>246</v>
      </c>
      <c r="X72" s="27" t="s">
        <v>758</v>
      </c>
      <c r="Y72" s="27" t="s">
        <v>759</v>
      </c>
      <c r="Z72" s="27" t="s">
        <v>760</v>
      </c>
      <c r="AA72" s="27" t="s">
        <v>761</v>
      </c>
      <c r="AB72" s="27" t="s">
        <v>762</v>
      </c>
      <c r="AC72" s="27" t="s">
        <v>755</v>
      </c>
      <c r="AD72" s="27" t="s">
        <v>250</v>
      </c>
    </row>
    <row r="73" spans="1:30" hidden="1" x14ac:dyDescent="0.25">
      <c r="A73" s="27" t="s">
        <v>233</v>
      </c>
      <c r="B73" s="27" t="s">
        <v>234</v>
      </c>
      <c r="C73" s="30" t="s">
        <v>30</v>
      </c>
      <c r="D73" s="27" t="s">
        <v>32</v>
      </c>
      <c r="E73" s="27" t="s">
        <v>252</v>
      </c>
      <c r="F73" s="27" t="s">
        <v>236</v>
      </c>
      <c r="G73" s="27" t="s">
        <v>253</v>
      </c>
      <c r="H73" s="27" t="s">
        <v>254</v>
      </c>
      <c r="I73" s="27" t="s">
        <v>238</v>
      </c>
      <c r="J73" s="27" t="s">
        <v>38</v>
      </c>
      <c r="K73" s="27" t="s">
        <v>763</v>
      </c>
      <c r="L73" s="28">
        <v>44023</v>
      </c>
      <c r="M73" s="27" t="s">
        <v>764</v>
      </c>
      <c r="N73" s="27" t="s">
        <v>765</v>
      </c>
      <c r="O73" s="29">
        <v>1159600</v>
      </c>
      <c r="P73" s="27" t="s">
        <v>766</v>
      </c>
      <c r="Q73" s="27" t="s">
        <v>538</v>
      </c>
      <c r="R73" s="27" t="s">
        <v>96</v>
      </c>
      <c r="S73" s="27" t="s">
        <v>767</v>
      </c>
      <c r="T73" s="27" t="s">
        <v>243</v>
      </c>
      <c r="U73" s="27" t="s">
        <v>768</v>
      </c>
      <c r="V73" s="27" t="s">
        <v>245</v>
      </c>
      <c r="W73" s="27" t="s">
        <v>246</v>
      </c>
      <c r="X73" s="27" t="s">
        <v>347</v>
      </c>
      <c r="Y73" s="27" t="s">
        <v>769</v>
      </c>
      <c r="Z73" s="27" t="s">
        <v>770</v>
      </c>
      <c r="AA73" s="27" t="s">
        <v>763</v>
      </c>
      <c r="AB73" s="27" t="s">
        <v>765</v>
      </c>
      <c r="AC73" s="27" t="s">
        <v>766</v>
      </c>
      <c r="AD73" s="27" t="s">
        <v>250</v>
      </c>
    </row>
    <row r="74" spans="1:30" hidden="1" x14ac:dyDescent="0.25">
      <c r="A74" s="27" t="s">
        <v>233</v>
      </c>
      <c r="B74" s="27" t="s">
        <v>234</v>
      </c>
      <c r="C74" s="30" t="s">
        <v>30</v>
      </c>
      <c r="D74" s="27" t="s">
        <v>32</v>
      </c>
      <c r="E74" s="27" t="s">
        <v>252</v>
      </c>
      <c r="F74" s="27" t="s">
        <v>236</v>
      </c>
      <c r="G74" s="27" t="s">
        <v>253</v>
      </c>
      <c r="H74" s="27" t="s">
        <v>254</v>
      </c>
      <c r="I74" s="27" t="s">
        <v>238</v>
      </c>
      <c r="J74" s="27" t="s">
        <v>38</v>
      </c>
      <c r="K74" s="27" t="s">
        <v>771</v>
      </c>
      <c r="L74" s="28">
        <v>44023</v>
      </c>
      <c r="M74" s="27" t="s">
        <v>772</v>
      </c>
      <c r="N74" s="27" t="s">
        <v>765</v>
      </c>
      <c r="O74" s="29">
        <v>2499750</v>
      </c>
      <c r="P74" s="27" t="s">
        <v>773</v>
      </c>
      <c r="Q74" s="27" t="s">
        <v>538</v>
      </c>
      <c r="R74" s="27" t="s">
        <v>97</v>
      </c>
      <c r="S74" s="27" t="s">
        <v>306</v>
      </c>
      <c r="T74" s="27" t="s">
        <v>243</v>
      </c>
      <c r="U74" s="27" t="s">
        <v>307</v>
      </c>
      <c r="V74" s="27" t="s">
        <v>245</v>
      </c>
      <c r="W74" s="27" t="s">
        <v>246</v>
      </c>
      <c r="X74" s="27" t="s">
        <v>308</v>
      </c>
      <c r="Y74" s="27" t="s">
        <v>309</v>
      </c>
      <c r="Z74" s="27" t="s">
        <v>774</v>
      </c>
      <c r="AA74" s="27" t="s">
        <v>775</v>
      </c>
      <c r="AB74" s="27" t="s">
        <v>776</v>
      </c>
      <c r="AC74" s="27" t="s">
        <v>773</v>
      </c>
      <c r="AD74" s="27" t="s">
        <v>250</v>
      </c>
    </row>
    <row r="75" spans="1:30" ht="26.25" hidden="1" x14ac:dyDescent="0.25">
      <c r="A75" s="27" t="s">
        <v>233</v>
      </c>
      <c r="B75" s="27" t="s">
        <v>234</v>
      </c>
      <c r="C75" s="27" t="s">
        <v>28</v>
      </c>
      <c r="D75" s="27" t="s">
        <v>32</v>
      </c>
      <c r="E75" s="27" t="s">
        <v>252</v>
      </c>
      <c r="F75" s="27" t="s">
        <v>236</v>
      </c>
      <c r="G75" s="27"/>
      <c r="H75" s="27" t="s">
        <v>237</v>
      </c>
      <c r="I75" s="27" t="s">
        <v>238</v>
      </c>
      <c r="J75" s="27" t="s">
        <v>38</v>
      </c>
      <c r="K75" s="27" t="s">
        <v>777</v>
      </c>
      <c r="L75" s="28">
        <v>43908</v>
      </c>
      <c r="M75" s="27" t="s">
        <v>778</v>
      </c>
      <c r="N75" s="27" t="s">
        <v>776</v>
      </c>
      <c r="O75" s="29">
        <v>5549095</v>
      </c>
      <c r="P75" s="29">
        <v>832364.25</v>
      </c>
      <c r="Q75" s="29">
        <v>4716730.75</v>
      </c>
      <c r="R75" s="27" t="s">
        <v>98</v>
      </c>
      <c r="S75" s="27" t="s">
        <v>386</v>
      </c>
      <c r="T75" s="27" t="s">
        <v>243</v>
      </c>
      <c r="U75" s="27" t="s">
        <v>387</v>
      </c>
      <c r="V75" s="27" t="s">
        <v>245</v>
      </c>
      <c r="W75" s="27" t="s">
        <v>246</v>
      </c>
      <c r="X75" s="27" t="s">
        <v>388</v>
      </c>
      <c r="Y75" s="27" t="s">
        <v>389</v>
      </c>
      <c r="Z75" s="27" t="s">
        <v>779</v>
      </c>
      <c r="AA75" s="27"/>
      <c r="AB75" s="27"/>
      <c r="AC75" s="27"/>
      <c r="AD75" s="27" t="s">
        <v>250</v>
      </c>
    </row>
    <row r="76" spans="1:30" hidden="1" x14ac:dyDescent="0.25">
      <c r="A76" s="27" t="s">
        <v>233</v>
      </c>
      <c r="B76" s="27" t="s">
        <v>234</v>
      </c>
      <c r="C76" s="30" t="s">
        <v>30</v>
      </c>
      <c r="D76" s="27" t="s">
        <v>32</v>
      </c>
      <c r="E76" s="27" t="s">
        <v>252</v>
      </c>
      <c r="F76" s="27" t="s">
        <v>236</v>
      </c>
      <c r="G76" s="27" t="s">
        <v>253</v>
      </c>
      <c r="H76" s="27" t="s">
        <v>254</v>
      </c>
      <c r="I76" s="27" t="s">
        <v>238</v>
      </c>
      <c r="J76" s="27" t="s">
        <v>38</v>
      </c>
      <c r="K76" s="27" t="s">
        <v>780</v>
      </c>
      <c r="L76" s="28">
        <v>44029</v>
      </c>
      <c r="M76" s="27" t="s">
        <v>781</v>
      </c>
      <c r="N76" s="27" t="s">
        <v>782</v>
      </c>
      <c r="O76" s="29">
        <v>3808000</v>
      </c>
      <c r="P76" s="27" t="s">
        <v>783</v>
      </c>
      <c r="Q76" s="27" t="s">
        <v>538</v>
      </c>
      <c r="R76" s="27" t="s">
        <v>99</v>
      </c>
      <c r="S76" s="27" t="s">
        <v>784</v>
      </c>
      <c r="T76" s="27" t="s">
        <v>286</v>
      </c>
      <c r="U76" s="27" t="s">
        <v>785</v>
      </c>
      <c r="V76" s="27" t="s">
        <v>245</v>
      </c>
      <c r="W76" s="27" t="s">
        <v>246</v>
      </c>
      <c r="X76" s="27" t="s">
        <v>476</v>
      </c>
      <c r="Y76" s="27" t="s">
        <v>786</v>
      </c>
      <c r="Z76" s="27" t="s">
        <v>787</v>
      </c>
      <c r="AA76" s="27" t="s">
        <v>788</v>
      </c>
      <c r="AB76" s="27" t="s">
        <v>789</v>
      </c>
      <c r="AC76" s="27" t="s">
        <v>783</v>
      </c>
      <c r="AD76" s="27" t="s">
        <v>250</v>
      </c>
    </row>
    <row r="77" spans="1:30" hidden="1" x14ac:dyDescent="0.25">
      <c r="A77" s="27" t="s">
        <v>233</v>
      </c>
      <c r="B77" s="27" t="s">
        <v>234</v>
      </c>
      <c r="C77" s="30" t="s">
        <v>30</v>
      </c>
      <c r="D77" s="27" t="s">
        <v>32</v>
      </c>
      <c r="E77" s="27" t="s">
        <v>252</v>
      </c>
      <c r="F77" s="27" t="s">
        <v>236</v>
      </c>
      <c r="G77" s="27" t="s">
        <v>253</v>
      </c>
      <c r="H77" s="27" t="s">
        <v>254</v>
      </c>
      <c r="I77" s="27" t="s">
        <v>238</v>
      </c>
      <c r="J77" s="27" t="s">
        <v>38</v>
      </c>
      <c r="K77" s="27" t="s">
        <v>790</v>
      </c>
      <c r="L77" s="28">
        <v>44029</v>
      </c>
      <c r="M77" s="27" t="s">
        <v>791</v>
      </c>
      <c r="N77" s="27" t="s">
        <v>782</v>
      </c>
      <c r="O77" s="29">
        <v>1287000</v>
      </c>
      <c r="P77" s="27" t="s">
        <v>792</v>
      </c>
      <c r="Q77" s="27" t="s">
        <v>538</v>
      </c>
      <c r="R77" s="27" t="s">
        <v>100</v>
      </c>
      <c r="S77" s="27" t="s">
        <v>474</v>
      </c>
      <c r="T77" s="27" t="s">
        <v>243</v>
      </c>
      <c r="U77" s="27" t="s">
        <v>475</v>
      </c>
      <c r="V77" s="27" t="s">
        <v>245</v>
      </c>
      <c r="W77" s="27" t="s">
        <v>246</v>
      </c>
      <c r="X77" s="27" t="s">
        <v>476</v>
      </c>
      <c r="Y77" s="27" t="s">
        <v>477</v>
      </c>
      <c r="Z77" s="27" t="s">
        <v>787</v>
      </c>
      <c r="AA77" s="27" t="s">
        <v>550</v>
      </c>
      <c r="AB77" s="27" t="s">
        <v>782</v>
      </c>
      <c r="AC77" s="27" t="s">
        <v>792</v>
      </c>
      <c r="AD77" s="27" t="s">
        <v>250</v>
      </c>
    </row>
    <row r="78" spans="1:30" hidden="1" x14ac:dyDescent="0.25">
      <c r="A78" s="27" t="s">
        <v>233</v>
      </c>
      <c r="B78" s="27" t="s">
        <v>234</v>
      </c>
      <c r="C78" s="30" t="s">
        <v>30</v>
      </c>
      <c r="D78" s="27" t="s">
        <v>32</v>
      </c>
      <c r="E78" s="27" t="s">
        <v>252</v>
      </c>
      <c r="F78" s="27" t="s">
        <v>236</v>
      </c>
      <c r="G78" s="27" t="s">
        <v>253</v>
      </c>
      <c r="H78" s="27" t="s">
        <v>254</v>
      </c>
      <c r="I78" s="27" t="s">
        <v>238</v>
      </c>
      <c r="J78" s="27" t="s">
        <v>38</v>
      </c>
      <c r="K78" s="27" t="s">
        <v>793</v>
      </c>
      <c r="L78" s="28">
        <v>44031</v>
      </c>
      <c r="M78" s="27" t="s">
        <v>794</v>
      </c>
      <c r="N78" s="27" t="s">
        <v>789</v>
      </c>
      <c r="O78" s="29">
        <v>3213000</v>
      </c>
      <c r="P78" s="27" t="s">
        <v>795</v>
      </c>
      <c r="Q78" s="27" t="s">
        <v>538</v>
      </c>
      <c r="R78" s="27" t="s">
        <v>101</v>
      </c>
      <c r="S78" s="27" t="s">
        <v>474</v>
      </c>
      <c r="T78" s="27" t="s">
        <v>243</v>
      </c>
      <c r="U78" s="27" t="s">
        <v>475</v>
      </c>
      <c r="V78" s="27" t="s">
        <v>245</v>
      </c>
      <c r="W78" s="27" t="s">
        <v>246</v>
      </c>
      <c r="X78" s="27" t="s">
        <v>476</v>
      </c>
      <c r="Y78" s="27" t="s">
        <v>477</v>
      </c>
      <c r="Z78" s="27" t="s">
        <v>484</v>
      </c>
      <c r="AA78" s="27" t="s">
        <v>796</v>
      </c>
      <c r="AB78" s="27" t="s">
        <v>797</v>
      </c>
      <c r="AC78" s="27" t="s">
        <v>795</v>
      </c>
      <c r="AD78" s="27" t="s">
        <v>250</v>
      </c>
    </row>
    <row r="79" spans="1:30" hidden="1" x14ac:dyDescent="0.25">
      <c r="A79" s="27" t="s">
        <v>233</v>
      </c>
      <c r="B79" s="27" t="s">
        <v>234</v>
      </c>
      <c r="C79" s="30" t="s">
        <v>30</v>
      </c>
      <c r="D79" s="27" t="s">
        <v>32</v>
      </c>
      <c r="E79" s="27" t="s">
        <v>252</v>
      </c>
      <c r="F79" s="27" t="s">
        <v>236</v>
      </c>
      <c r="G79" s="27" t="s">
        <v>253</v>
      </c>
      <c r="H79" s="27" t="s">
        <v>254</v>
      </c>
      <c r="I79" s="27" t="s">
        <v>238</v>
      </c>
      <c r="J79" s="27" t="s">
        <v>38</v>
      </c>
      <c r="K79" s="27" t="s">
        <v>798</v>
      </c>
      <c r="L79" s="28">
        <v>44031</v>
      </c>
      <c r="M79" s="27" t="s">
        <v>799</v>
      </c>
      <c r="N79" s="27" t="s">
        <v>789</v>
      </c>
      <c r="O79" s="29">
        <v>3290000</v>
      </c>
      <c r="P79" s="27" t="s">
        <v>800</v>
      </c>
      <c r="Q79" s="27" t="s">
        <v>538</v>
      </c>
      <c r="R79" s="27" t="s">
        <v>102</v>
      </c>
      <c r="S79" s="27" t="s">
        <v>801</v>
      </c>
      <c r="T79" s="27" t="s">
        <v>243</v>
      </c>
      <c r="U79" s="27" t="s">
        <v>802</v>
      </c>
      <c r="V79" s="27" t="s">
        <v>245</v>
      </c>
      <c r="W79" s="27" t="s">
        <v>246</v>
      </c>
      <c r="X79" s="27" t="s">
        <v>803</v>
      </c>
      <c r="Y79" s="27" t="s">
        <v>804</v>
      </c>
      <c r="Z79" s="27" t="s">
        <v>484</v>
      </c>
      <c r="AA79" s="27" t="s">
        <v>805</v>
      </c>
      <c r="AB79" s="27" t="s">
        <v>789</v>
      </c>
      <c r="AC79" s="27" t="s">
        <v>800</v>
      </c>
      <c r="AD79" s="27" t="s">
        <v>250</v>
      </c>
    </row>
    <row r="80" spans="1:30" hidden="1" x14ac:dyDescent="0.25">
      <c r="A80" s="27" t="s">
        <v>233</v>
      </c>
      <c r="B80" s="27" t="s">
        <v>234</v>
      </c>
      <c r="C80" s="30" t="s">
        <v>30</v>
      </c>
      <c r="D80" s="27" t="s">
        <v>32</v>
      </c>
      <c r="E80" s="27" t="s">
        <v>252</v>
      </c>
      <c r="F80" s="27" t="s">
        <v>236</v>
      </c>
      <c r="G80" s="27" t="s">
        <v>253</v>
      </c>
      <c r="H80" s="27" t="s">
        <v>254</v>
      </c>
      <c r="I80" s="27" t="s">
        <v>238</v>
      </c>
      <c r="J80" s="27" t="s">
        <v>38</v>
      </c>
      <c r="K80" s="27" t="s">
        <v>806</v>
      </c>
      <c r="L80" s="28">
        <v>44031</v>
      </c>
      <c r="M80" s="27" t="s">
        <v>807</v>
      </c>
      <c r="N80" s="27" t="s">
        <v>789</v>
      </c>
      <c r="O80" s="29">
        <v>3290000</v>
      </c>
      <c r="P80" s="27" t="s">
        <v>800</v>
      </c>
      <c r="Q80" s="27" t="s">
        <v>538</v>
      </c>
      <c r="R80" s="27" t="s">
        <v>103</v>
      </c>
      <c r="S80" s="27" t="s">
        <v>801</v>
      </c>
      <c r="T80" s="27" t="s">
        <v>243</v>
      </c>
      <c r="U80" s="27" t="s">
        <v>802</v>
      </c>
      <c r="V80" s="27" t="s">
        <v>245</v>
      </c>
      <c r="W80" s="27" t="s">
        <v>246</v>
      </c>
      <c r="X80" s="27" t="s">
        <v>803</v>
      </c>
      <c r="Y80" s="27" t="s">
        <v>804</v>
      </c>
      <c r="Z80" s="27" t="s">
        <v>484</v>
      </c>
      <c r="AA80" s="27" t="s">
        <v>808</v>
      </c>
      <c r="AB80" s="27" t="s">
        <v>789</v>
      </c>
      <c r="AC80" s="27" t="s">
        <v>800</v>
      </c>
      <c r="AD80" s="27" t="s">
        <v>250</v>
      </c>
    </row>
    <row r="81" spans="1:30" hidden="1" x14ac:dyDescent="0.25">
      <c r="A81" s="27" t="s">
        <v>233</v>
      </c>
      <c r="B81" s="27" t="s">
        <v>234</v>
      </c>
      <c r="C81" s="30" t="s">
        <v>30</v>
      </c>
      <c r="D81" s="27" t="s">
        <v>32</v>
      </c>
      <c r="E81" s="27" t="s">
        <v>252</v>
      </c>
      <c r="F81" s="27" t="s">
        <v>236</v>
      </c>
      <c r="G81" s="27" t="s">
        <v>253</v>
      </c>
      <c r="H81" s="27" t="s">
        <v>254</v>
      </c>
      <c r="I81" s="27" t="s">
        <v>238</v>
      </c>
      <c r="J81" s="27" t="s">
        <v>38</v>
      </c>
      <c r="K81" s="27" t="s">
        <v>809</v>
      </c>
      <c r="L81" s="28">
        <v>44031</v>
      </c>
      <c r="M81" s="27" t="s">
        <v>810</v>
      </c>
      <c r="N81" s="27" t="s">
        <v>789</v>
      </c>
      <c r="O81" s="29">
        <v>3290000</v>
      </c>
      <c r="P81" s="27" t="s">
        <v>800</v>
      </c>
      <c r="Q81" s="27" t="s">
        <v>538</v>
      </c>
      <c r="R81" s="27" t="s">
        <v>104</v>
      </c>
      <c r="S81" s="27" t="s">
        <v>801</v>
      </c>
      <c r="T81" s="27" t="s">
        <v>243</v>
      </c>
      <c r="U81" s="27" t="s">
        <v>802</v>
      </c>
      <c r="V81" s="27" t="s">
        <v>245</v>
      </c>
      <c r="W81" s="27" t="s">
        <v>246</v>
      </c>
      <c r="X81" s="27" t="s">
        <v>803</v>
      </c>
      <c r="Y81" s="27" t="s">
        <v>804</v>
      </c>
      <c r="Z81" s="27" t="s">
        <v>484</v>
      </c>
      <c r="AA81" s="27" t="s">
        <v>811</v>
      </c>
      <c r="AB81" s="27" t="s">
        <v>789</v>
      </c>
      <c r="AC81" s="27" t="s">
        <v>800</v>
      </c>
      <c r="AD81" s="27" t="s">
        <v>250</v>
      </c>
    </row>
    <row r="82" spans="1:30" hidden="1" x14ac:dyDescent="0.25">
      <c r="A82" s="27" t="s">
        <v>233</v>
      </c>
      <c r="B82" s="27" t="s">
        <v>234</v>
      </c>
      <c r="C82" s="30" t="s">
        <v>30</v>
      </c>
      <c r="D82" s="27" t="s">
        <v>32</v>
      </c>
      <c r="E82" s="27" t="s">
        <v>252</v>
      </c>
      <c r="F82" s="27" t="s">
        <v>236</v>
      </c>
      <c r="G82" s="27" t="s">
        <v>253</v>
      </c>
      <c r="H82" s="27" t="s">
        <v>254</v>
      </c>
      <c r="I82" s="27" t="s">
        <v>238</v>
      </c>
      <c r="J82" s="27" t="s">
        <v>38</v>
      </c>
      <c r="K82" s="27" t="s">
        <v>812</v>
      </c>
      <c r="L82" s="28">
        <v>44031</v>
      </c>
      <c r="M82" s="27" t="s">
        <v>813</v>
      </c>
      <c r="N82" s="27" t="s">
        <v>789</v>
      </c>
      <c r="O82" s="29">
        <v>3290000</v>
      </c>
      <c r="P82" s="27" t="s">
        <v>800</v>
      </c>
      <c r="Q82" s="27" t="s">
        <v>538</v>
      </c>
      <c r="R82" s="27" t="s">
        <v>105</v>
      </c>
      <c r="S82" s="27" t="s">
        <v>801</v>
      </c>
      <c r="T82" s="27" t="s">
        <v>243</v>
      </c>
      <c r="U82" s="27" t="s">
        <v>802</v>
      </c>
      <c r="V82" s="27" t="s">
        <v>245</v>
      </c>
      <c r="W82" s="27" t="s">
        <v>246</v>
      </c>
      <c r="X82" s="27" t="s">
        <v>803</v>
      </c>
      <c r="Y82" s="27" t="s">
        <v>804</v>
      </c>
      <c r="Z82" s="27" t="s">
        <v>484</v>
      </c>
      <c r="AA82" s="27" t="s">
        <v>814</v>
      </c>
      <c r="AB82" s="27" t="s">
        <v>789</v>
      </c>
      <c r="AC82" s="27" t="s">
        <v>800</v>
      </c>
      <c r="AD82" s="27" t="s">
        <v>250</v>
      </c>
    </row>
    <row r="83" spans="1:30" hidden="1" x14ac:dyDescent="0.25">
      <c r="A83" s="27" t="s">
        <v>233</v>
      </c>
      <c r="B83" s="27" t="s">
        <v>234</v>
      </c>
      <c r="C83" s="30" t="s">
        <v>30</v>
      </c>
      <c r="D83" s="27" t="s">
        <v>32</v>
      </c>
      <c r="E83" s="27" t="s">
        <v>252</v>
      </c>
      <c r="F83" s="27" t="s">
        <v>236</v>
      </c>
      <c r="G83" s="27" t="s">
        <v>253</v>
      </c>
      <c r="H83" s="27" t="s">
        <v>254</v>
      </c>
      <c r="I83" s="27" t="s">
        <v>238</v>
      </c>
      <c r="J83" s="27" t="s">
        <v>38</v>
      </c>
      <c r="K83" s="27" t="s">
        <v>815</v>
      </c>
      <c r="L83" s="28">
        <v>44031</v>
      </c>
      <c r="M83" s="27" t="s">
        <v>816</v>
      </c>
      <c r="N83" s="27" t="s">
        <v>789</v>
      </c>
      <c r="O83" s="29">
        <v>2145000</v>
      </c>
      <c r="P83" s="27" t="s">
        <v>817</v>
      </c>
      <c r="Q83" s="27" t="s">
        <v>538</v>
      </c>
      <c r="R83" s="27" t="s">
        <v>106</v>
      </c>
      <c r="S83" s="27" t="s">
        <v>474</v>
      </c>
      <c r="T83" s="27" t="s">
        <v>243</v>
      </c>
      <c r="U83" s="27" t="s">
        <v>475</v>
      </c>
      <c r="V83" s="27" t="s">
        <v>245</v>
      </c>
      <c r="W83" s="27" t="s">
        <v>246</v>
      </c>
      <c r="X83" s="27" t="s">
        <v>476</v>
      </c>
      <c r="Y83" s="27" t="s">
        <v>477</v>
      </c>
      <c r="Z83" s="27" t="s">
        <v>484</v>
      </c>
      <c r="AA83" s="27" t="s">
        <v>818</v>
      </c>
      <c r="AB83" s="27" t="s">
        <v>797</v>
      </c>
      <c r="AC83" s="27" t="s">
        <v>817</v>
      </c>
      <c r="AD83" s="27" t="s">
        <v>250</v>
      </c>
    </row>
    <row r="84" spans="1:30" ht="26.25" hidden="1" x14ac:dyDescent="0.25">
      <c r="A84" s="27" t="s">
        <v>233</v>
      </c>
      <c r="B84" s="27" t="s">
        <v>234</v>
      </c>
      <c r="C84" s="30" t="s">
        <v>30</v>
      </c>
      <c r="D84" s="27" t="s">
        <v>32</v>
      </c>
      <c r="E84" s="27" t="s">
        <v>252</v>
      </c>
      <c r="F84" s="27" t="s">
        <v>236</v>
      </c>
      <c r="G84" s="27"/>
      <c r="H84" s="27" t="s">
        <v>187</v>
      </c>
      <c r="I84" s="27" t="s">
        <v>238</v>
      </c>
      <c r="J84" s="27" t="s">
        <v>38</v>
      </c>
      <c r="K84" s="27" t="s">
        <v>819</v>
      </c>
      <c r="L84" s="28">
        <v>44019</v>
      </c>
      <c r="M84" s="27" t="s">
        <v>820</v>
      </c>
      <c r="N84" s="27" t="s">
        <v>789</v>
      </c>
      <c r="O84" s="29">
        <v>23490000</v>
      </c>
      <c r="P84" s="27" t="s">
        <v>821</v>
      </c>
      <c r="Q84" s="27" t="s">
        <v>538</v>
      </c>
      <c r="R84" s="27" t="s">
        <v>107</v>
      </c>
      <c r="S84" s="27" t="s">
        <v>632</v>
      </c>
      <c r="T84" s="27" t="s">
        <v>286</v>
      </c>
      <c r="U84" s="27" t="s">
        <v>633</v>
      </c>
      <c r="V84" s="27" t="s">
        <v>245</v>
      </c>
      <c r="W84" s="27" t="s">
        <v>246</v>
      </c>
      <c r="X84" s="27" t="s">
        <v>634</v>
      </c>
      <c r="Y84" s="27" t="s">
        <v>635</v>
      </c>
      <c r="Z84" s="27" t="s">
        <v>822</v>
      </c>
      <c r="AA84" s="27" t="s">
        <v>823</v>
      </c>
      <c r="AB84" s="27" t="s">
        <v>824</v>
      </c>
      <c r="AC84" s="27" t="s">
        <v>821</v>
      </c>
      <c r="AD84" s="27" t="s">
        <v>250</v>
      </c>
    </row>
    <row r="85" spans="1:30" ht="39" hidden="1" x14ac:dyDescent="0.25">
      <c r="A85" s="27" t="s">
        <v>233</v>
      </c>
      <c r="B85" s="27" t="s">
        <v>234</v>
      </c>
      <c r="C85" s="30" t="s">
        <v>30</v>
      </c>
      <c r="D85" s="27" t="s">
        <v>32</v>
      </c>
      <c r="E85" s="27" t="s">
        <v>252</v>
      </c>
      <c r="F85" s="27" t="s">
        <v>236</v>
      </c>
      <c r="G85" s="27"/>
      <c r="H85" s="27" t="s">
        <v>187</v>
      </c>
      <c r="I85" s="27" t="s">
        <v>238</v>
      </c>
      <c r="J85" s="27" t="s">
        <v>38</v>
      </c>
      <c r="K85" s="27" t="s">
        <v>825</v>
      </c>
      <c r="L85" s="28">
        <v>44021</v>
      </c>
      <c r="M85" s="27" t="s">
        <v>826</v>
      </c>
      <c r="N85" s="27" t="s">
        <v>824</v>
      </c>
      <c r="O85" s="29">
        <v>30000000</v>
      </c>
      <c r="P85" s="27" t="s">
        <v>827</v>
      </c>
      <c r="Q85" s="27" t="s">
        <v>538</v>
      </c>
      <c r="R85" s="27" t="s">
        <v>108</v>
      </c>
      <c r="S85" s="27" t="s">
        <v>460</v>
      </c>
      <c r="T85" s="27" t="s">
        <v>286</v>
      </c>
      <c r="U85" s="27" t="s">
        <v>461</v>
      </c>
      <c r="V85" s="27" t="s">
        <v>245</v>
      </c>
      <c r="W85" s="27" t="s">
        <v>246</v>
      </c>
      <c r="X85" s="27" t="s">
        <v>462</v>
      </c>
      <c r="Y85" s="27" t="s">
        <v>463</v>
      </c>
      <c r="Z85" s="27" t="s">
        <v>828</v>
      </c>
      <c r="AA85" s="27" t="s">
        <v>829</v>
      </c>
      <c r="AB85" s="27" t="s">
        <v>824</v>
      </c>
      <c r="AC85" s="27" t="s">
        <v>827</v>
      </c>
      <c r="AD85" s="27" t="s">
        <v>250</v>
      </c>
    </row>
    <row r="86" spans="1:30" hidden="1" x14ac:dyDescent="0.25">
      <c r="A86" s="27" t="s">
        <v>233</v>
      </c>
      <c r="B86" s="27" t="s">
        <v>234</v>
      </c>
      <c r="C86" s="30" t="s">
        <v>30</v>
      </c>
      <c r="D86" s="27" t="s">
        <v>32</v>
      </c>
      <c r="E86" s="27" t="s">
        <v>252</v>
      </c>
      <c r="F86" s="27" t="s">
        <v>236</v>
      </c>
      <c r="G86" s="27" t="s">
        <v>253</v>
      </c>
      <c r="H86" s="27" t="s">
        <v>254</v>
      </c>
      <c r="I86" s="27" t="s">
        <v>238</v>
      </c>
      <c r="J86" s="27" t="s">
        <v>38</v>
      </c>
      <c r="K86" s="27" t="s">
        <v>830</v>
      </c>
      <c r="L86" s="28">
        <v>44034</v>
      </c>
      <c r="M86" s="27" t="s">
        <v>831</v>
      </c>
      <c r="N86" s="27" t="s">
        <v>832</v>
      </c>
      <c r="O86" s="29">
        <v>1350000</v>
      </c>
      <c r="P86" s="27" t="s">
        <v>833</v>
      </c>
      <c r="Q86" s="27" t="s">
        <v>538</v>
      </c>
      <c r="R86" s="27" t="s">
        <v>109</v>
      </c>
      <c r="S86" s="27" t="s">
        <v>834</v>
      </c>
      <c r="T86" s="27" t="s">
        <v>286</v>
      </c>
      <c r="U86" s="27" t="s">
        <v>835</v>
      </c>
      <c r="V86" s="27" t="s">
        <v>245</v>
      </c>
      <c r="W86" s="27" t="s">
        <v>246</v>
      </c>
      <c r="X86" s="27" t="s">
        <v>836</v>
      </c>
      <c r="Y86" s="27" t="s">
        <v>837</v>
      </c>
      <c r="Z86" s="27" t="s">
        <v>838</v>
      </c>
      <c r="AA86" s="27" t="s">
        <v>839</v>
      </c>
      <c r="AB86" s="27" t="s">
        <v>832</v>
      </c>
      <c r="AC86" s="27" t="s">
        <v>833</v>
      </c>
      <c r="AD86" s="27" t="s">
        <v>250</v>
      </c>
    </row>
    <row r="87" spans="1:30" ht="26.25" hidden="1" x14ac:dyDescent="0.25">
      <c r="A87" s="27" t="s">
        <v>233</v>
      </c>
      <c r="B87" s="27" t="s">
        <v>234</v>
      </c>
      <c r="C87" s="30" t="s">
        <v>30</v>
      </c>
      <c r="D87" s="27" t="s">
        <v>32</v>
      </c>
      <c r="E87" s="27" t="s">
        <v>252</v>
      </c>
      <c r="F87" s="27" t="s">
        <v>236</v>
      </c>
      <c r="G87" s="27"/>
      <c r="H87" s="27" t="s">
        <v>237</v>
      </c>
      <c r="I87" s="27" t="s">
        <v>238</v>
      </c>
      <c r="J87" s="27" t="s">
        <v>38</v>
      </c>
      <c r="K87" s="27" t="s">
        <v>840</v>
      </c>
      <c r="L87" s="28">
        <v>44020</v>
      </c>
      <c r="M87" s="27" t="s">
        <v>841</v>
      </c>
      <c r="N87" s="27" t="s">
        <v>797</v>
      </c>
      <c r="O87" s="29">
        <v>1228200</v>
      </c>
      <c r="P87" s="27" t="s">
        <v>842</v>
      </c>
      <c r="Q87" s="27" t="s">
        <v>538</v>
      </c>
      <c r="R87" s="27" t="s">
        <v>110</v>
      </c>
      <c r="S87" s="27" t="s">
        <v>843</v>
      </c>
      <c r="T87" s="27" t="s">
        <v>286</v>
      </c>
      <c r="U87" s="27" t="s">
        <v>844</v>
      </c>
      <c r="V87" s="27" t="s">
        <v>245</v>
      </c>
      <c r="W87" s="27" t="s">
        <v>246</v>
      </c>
      <c r="X87" s="27" t="s">
        <v>600</v>
      </c>
      <c r="Y87" s="27" t="s">
        <v>845</v>
      </c>
      <c r="Z87" s="27" t="s">
        <v>846</v>
      </c>
      <c r="AA87" s="27" t="s">
        <v>847</v>
      </c>
      <c r="AB87" s="27" t="s">
        <v>848</v>
      </c>
      <c r="AC87" s="27" t="s">
        <v>842</v>
      </c>
      <c r="AD87" s="27" t="s">
        <v>250</v>
      </c>
    </row>
    <row r="88" spans="1:30" ht="39" hidden="1" x14ac:dyDescent="0.25">
      <c r="A88" s="27" t="s">
        <v>233</v>
      </c>
      <c r="B88" s="27" t="s">
        <v>234</v>
      </c>
      <c r="C88" s="30" t="s">
        <v>30</v>
      </c>
      <c r="D88" s="27" t="s">
        <v>32</v>
      </c>
      <c r="E88" s="27" t="s">
        <v>235</v>
      </c>
      <c r="F88" s="27" t="s">
        <v>236</v>
      </c>
      <c r="G88" s="27"/>
      <c r="H88" s="27" t="s">
        <v>187</v>
      </c>
      <c r="I88" s="27" t="s">
        <v>238</v>
      </c>
      <c r="J88" s="27" t="s">
        <v>33</v>
      </c>
      <c r="K88" s="27" t="s">
        <v>849</v>
      </c>
      <c r="L88" s="28">
        <v>44039</v>
      </c>
      <c r="M88" s="27" t="s">
        <v>850</v>
      </c>
      <c r="N88" s="27" t="s">
        <v>851</v>
      </c>
      <c r="O88" s="29">
        <v>10091250</v>
      </c>
      <c r="P88" s="27" t="s">
        <v>852</v>
      </c>
      <c r="Q88" s="27" t="s">
        <v>538</v>
      </c>
      <c r="R88" s="27" t="s">
        <v>111</v>
      </c>
      <c r="S88" s="27" t="s">
        <v>632</v>
      </c>
      <c r="T88" s="27" t="s">
        <v>286</v>
      </c>
      <c r="U88" s="27" t="s">
        <v>633</v>
      </c>
      <c r="V88" s="27" t="s">
        <v>245</v>
      </c>
      <c r="W88" s="27" t="s">
        <v>246</v>
      </c>
      <c r="X88" s="27" t="s">
        <v>634</v>
      </c>
      <c r="Y88" s="27" t="s">
        <v>635</v>
      </c>
      <c r="Z88" s="27" t="s">
        <v>853</v>
      </c>
      <c r="AA88" s="27" t="s">
        <v>854</v>
      </c>
      <c r="AB88" s="27" t="s">
        <v>855</v>
      </c>
      <c r="AC88" s="27" t="s">
        <v>852</v>
      </c>
      <c r="AD88" s="27" t="s">
        <v>250</v>
      </c>
    </row>
    <row r="89" spans="1:30" ht="39" hidden="1" x14ac:dyDescent="0.25">
      <c r="A89" s="27" t="s">
        <v>233</v>
      </c>
      <c r="B89" s="27" t="s">
        <v>234</v>
      </c>
      <c r="C89" s="30" t="s">
        <v>30</v>
      </c>
      <c r="D89" s="27" t="s">
        <v>32</v>
      </c>
      <c r="E89" s="27" t="s">
        <v>235</v>
      </c>
      <c r="F89" s="27" t="s">
        <v>236</v>
      </c>
      <c r="G89" s="27"/>
      <c r="H89" s="27" t="s">
        <v>187</v>
      </c>
      <c r="I89" s="27" t="s">
        <v>238</v>
      </c>
      <c r="J89" s="27" t="s">
        <v>33</v>
      </c>
      <c r="K89" s="27" t="s">
        <v>856</v>
      </c>
      <c r="L89" s="28">
        <v>44039</v>
      </c>
      <c r="M89" s="27" t="s">
        <v>857</v>
      </c>
      <c r="N89" s="27" t="s">
        <v>851</v>
      </c>
      <c r="O89" s="29">
        <v>6831000</v>
      </c>
      <c r="P89" s="27" t="s">
        <v>858</v>
      </c>
      <c r="Q89" s="27" t="s">
        <v>538</v>
      </c>
      <c r="R89" s="27" t="s">
        <v>112</v>
      </c>
      <c r="S89" s="27" t="s">
        <v>632</v>
      </c>
      <c r="T89" s="27" t="s">
        <v>286</v>
      </c>
      <c r="U89" s="27" t="s">
        <v>633</v>
      </c>
      <c r="V89" s="27" t="s">
        <v>245</v>
      </c>
      <c r="W89" s="27" t="s">
        <v>246</v>
      </c>
      <c r="X89" s="27" t="s">
        <v>634</v>
      </c>
      <c r="Y89" s="27" t="s">
        <v>635</v>
      </c>
      <c r="Z89" s="27" t="s">
        <v>859</v>
      </c>
      <c r="AA89" s="27" t="s">
        <v>860</v>
      </c>
      <c r="AB89" s="27" t="s">
        <v>855</v>
      </c>
      <c r="AC89" s="27" t="s">
        <v>858</v>
      </c>
      <c r="AD89" s="27" t="s">
        <v>250</v>
      </c>
    </row>
    <row r="90" spans="1:30" hidden="1" x14ac:dyDescent="0.25">
      <c r="A90" s="27" t="s">
        <v>233</v>
      </c>
      <c r="B90" s="27" t="s">
        <v>234</v>
      </c>
      <c r="C90" s="30" t="s">
        <v>30</v>
      </c>
      <c r="D90" s="27" t="s">
        <v>32</v>
      </c>
      <c r="E90" s="27" t="s">
        <v>252</v>
      </c>
      <c r="F90" s="27" t="s">
        <v>236</v>
      </c>
      <c r="G90" s="27" t="s">
        <v>253</v>
      </c>
      <c r="H90" s="27" t="s">
        <v>254</v>
      </c>
      <c r="I90" s="27" t="s">
        <v>238</v>
      </c>
      <c r="J90" s="27" t="s">
        <v>35</v>
      </c>
      <c r="K90" s="27" t="s">
        <v>861</v>
      </c>
      <c r="L90" s="28">
        <v>44015</v>
      </c>
      <c r="M90" s="27" t="s">
        <v>862</v>
      </c>
      <c r="N90" s="27" t="s">
        <v>863</v>
      </c>
      <c r="O90" s="29">
        <v>2060800</v>
      </c>
      <c r="P90" s="27" t="s">
        <v>864</v>
      </c>
      <c r="Q90" s="27" t="s">
        <v>538</v>
      </c>
      <c r="R90" s="27" t="s">
        <v>113</v>
      </c>
      <c r="S90" s="27" t="s">
        <v>865</v>
      </c>
      <c r="T90" s="27" t="s">
        <v>286</v>
      </c>
      <c r="U90" s="27" t="s">
        <v>866</v>
      </c>
      <c r="V90" s="27" t="s">
        <v>245</v>
      </c>
      <c r="W90" s="27" t="s">
        <v>246</v>
      </c>
      <c r="X90" s="27" t="s">
        <v>867</v>
      </c>
      <c r="Y90" s="27" t="s">
        <v>868</v>
      </c>
      <c r="Z90" s="27" t="s">
        <v>869</v>
      </c>
      <c r="AA90" s="27" t="s">
        <v>870</v>
      </c>
      <c r="AB90" s="27" t="s">
        <v>863</v>
      </c>
      <c r="AC90" s="27" t="s">
        <v>864</v>
      </c>
      <c r="AD90" s="27" t="s">
        <v>250</v>
      </c>
    </row>
    <row r="91" spans="1:30" s="34" customFormat="1" ht="77.25" x14ac:dyDescent="0.25">
      <c r="A91" s="30" t="s">
        <v>233</v>
      </c>
      <c r="B91" s="30" t="s">
        <v>313</v>
      </c>
      <c r="C91" s="30" t="s">
        <v>30</v>
      </c>
      <c r="D91" s="30" t="s">
        <v>43</v>
      </c>
      <c r="E91" s="30" t="s">
        <v>501</v>
      </c>
      <c r="F91" s="30" t="s">
        <v>236</v>
      </c>
      <c r="G91" s="31" t="s">
        <v>26</v>
      </c>
      <c r="H91" s="30" t="s">
        <v>186</v>
      </c>
      <c r="I91" s="30" t="s">
        <v>502</v>
      </c>
      <c r="J91" s="30" t="s">
        <v>195</v>
      </c>
      <c r="K91" s="30" t="s">
        <v>628</v>
      </c>
      <c r="L91" s="32">
        <v>44042</v>
      </c>
      <c r="M91" s="30" t="s">
        <v>871</v>
      </c>
      <c r="N91" s="30" t="s">
        <v>872</v>
      </c>
      <c r="O91" s="33">
        <v>30779190</v>
      </c>
      <c r="P91" s="30" t="s">
        <v>873</v>
      </c>
      <c r="Q91" s="30" t="s">
        <v>874</v>
      </c>
      <c r="R91" s="30" t="s">
        <v>193</v>
      </c>
      <c r="S91" s="30" t="s">
        <v>875</v>
      </c>
      <c r="T91" s="30" t="s">
        <v>243</v>
      </c>
      <c r="U91" s="30" t="s">
        <v>876</v>
      </c>
      <c r="V91" s="30" t="s">
        <v>245</v>
      </c>
      <c r="W91" s="30" t="s">
        <v>246</v>
      </c>
      <c r="X91" s="30" t="s">
        <v>508</v>
      </c>
      <c r="Y91" s="30" t="s">
        <v>877</v>
      </c>
      <c r="Z91" s="30" t="s">
        <v>878</v>
      </c>
      <c r="AA91" s="30" t="s">
        <v>879</v>
      </c>
      <c r="AB91" s="30" t="s">
        <v>880</v>
      </c>
      <c r="AC91" s="30" t="s">
        <v>881</v>
      </c>
      <c r="AD91" s="30" t="s">
        <v>239</v>
      </c>
    </row>
    <row r="92" spans="1:30" hidden="1" x14ac:dyDescent="0.25">
      <c r="A92" s="27" t="s">
        <v>233</v>
      </c>
      <c r="B92" s="30" t="s">
        <v>313</v>
      </c>
      <c r="C92" s="30" t="s">
        <v>30</v>
      </c>
      <c r="D92" s="30" t="s">
        <v>43</v>
      </c>
      <c r="E92" s="27" t="s">
        <v>252</v>
      </c>
      <c r="F92" s="27" t="s">
        <v>236</v>
      </c>
      <c r="G92" s="27" t="s">
        <v>253</v>
      </c>
      <c r="H92" s="27" t="s">
        <v>254</v>
      </c>
      <c r="I92" s="27" t="s">
        <v>238</v>
      </c>
      <c r="J92" s="27" t="s">
        <v>38</v>
      </c>
      <c r="K92" s="27" t="s">
        <v>882</v>
      </c>
      <c r="L92" s="28">
        <v>44058</v>
      </c>
      <c r="M92" s="27" t="s">
        <v>883</v>
      </c>
      <c r="N92" s="27" t="s">
        <v>884</v>
      </c>
      <c r="O92" s="29">
        <v>2760000</v>
      </c>
      <c r="P92" s="27" t="s">
        <v>885</v>
      </c>
      <c r="Q92" s="27" t="s">
        <v>538</v>
      </c>
      <c r="R92" s="27" t="s">
        <v>114</v>
      </c>
      <c r="S92" s="27" t="s">
        <v>612</v>
      </c>
      <c r="T92" s="27" t="s">
        <v>243</v>
      </c>
      <c r="U92" s="27" t="s">
        <v>613</v>
      </c>
      <c r="V92" s="27" t="s">
        <v>245</v>
      </c>
      <c r="W92" s="27" t="s">
        <v>246</v>
      </c>
      <c r="X92" s="27" t="s">
        <v>614</v>
      </c>
      <c r="Y92" s="27" t="s">
        <v>615</v>
      </c>
      <c r="Z92" s="27" t="s">
        <v>838</v>
      </c>
      <c r="AA92" s="27" t="s">
        <v>886</v>
      </c>
      <c r="AB92" s="27" t="s">
        <v>887</v>
      </c>
      <c r="AC92" s="27" t="s">
        <v>885</v>
      </c>
      <c r="AD92" s="27" t="s">
        <v>239</v>
      </c>
    </row>
    <row r="93" spans="1:30" hidden="1" x14ac:dyDescent="0.25">
      <c r="A93" s="27" t="s">
        <v>233</v>
      </c>
      <c r="B93" s="30" t="s">
        <v>313</v>
      </c>
      <c r="C93" s="30" t="s">
        <v>30</v>
      </c>
      <c r="D93" s="30" t="s">
        <v>43</v>
      </c>
      <c r="E93" s="27" t="s">
        <v>235</v>
      </c>
      <c r="F93" s="27" t="s">
        <v>236</v>
      </c>
      <c r="G93" s="27" t="s">
        <v>271</v>
      </c>
      <c r="H93" s="27" t="s">
        <v>272</v>
      </c>
      <c r="I93" s="27" t="s">
        <v>238</v>
      </c>
      <c r="J93" s="27" t="s">
        <v>33</v>
      </c>
      <c r="K93" s="27" t="s">
        <v>888</v>
      </c>
      <c r="L93" s="28">
        <v>44060</v>
      </c>
      <c r="M93" s="27" t="s">
        <v>889</v>
      </c>
      <c r="N93" s="27" t="s">
        <v>884</v>
      </c>
      <c r="O93" s="29">
        <v>203416000</v>
      </c>
      <c r="P93" s="27" t="s">
        <v>890</v>
      </c>
      <c r="Q93" s="27" t="s">
        <v>538</v>
      </c>
      <c r="R93" s="27" t="s">
        <v>115</v>
      </c>
      <c r="S93" s="27" t="s">
        <v>891</v>
      </c>
      <c r="T93" s="27" t="s">
        <v>286</v>
      </c>
      <c r="U93" s="27" t="s">
        <v>892</v>
      </c>
      <c r="V93" s="27" t="s">
        <v>245</v>
      </c>
      <c r="W93" s="27" t="s">
        <v>246</v>
      </c>
      <c r="X93" s="27" t="s">
        <v>893</v>
      </c>
      <c r="Y93" s="27" t="s">
        <v>894</v>
      </c>
      <c r="Z93" s="27" t="s">
        <v>280</v>
      </c>
      <c r="AA93" s="27" t="s">
        <v>895</v>
      </c>
      <c r="AB93" s="27" t="s">
        <v>896</v>
      </c>
      <c r="AC93" s="27" t="s">
        <v>890</v>
      </c>
      <c r="AD93" s="27" t="s">
        <v>239</v>
      </c>
    </row>
    <row r="94" spans="1:30" ht="26.25" hidden="1" x14ac:dyDescent="0.25">
      <c r="A94" s="27" t="s">
        <v>233</v>
      </c>
      <c r="B94" s="27" t="s">
        <v>234</v>
      </c>
      <c r="C94" s="30" t="s">
        <v>30</v>
      </c>
      <c r="D94" s="27" t="s">
        <v>32</v>
      </c>
      <c r="E94" s="27" t="s">
        <v>235</v>
      </c>
      <c r="F94" s="27" t="s">
        <v>236</v>
      </c>
      <c r="G94" s="27" t="s">
        <v>253</v>
      </c>
      <c r="H94" s="27" t="s">
        <v>254</v>
      </c>
      <c r="I94" s="27" t="s">
        <v>238</v>
      </c>
      <c r="J94" s="27" t="s">
        <v>33</v>
      </c>
      <c r="K94" s="27" t="s">
        <v>897</v>
      </c>
      <c r="L94" s="28">
        <v>44051</v>
      </c>
      <c r="M94" s="27" t="s">
        <v>898</v>
      </c>
      <c r="N94" s="27" t="s">
        <v>872</v>
      </c>
      <c r="O94" s="29">
        <v>805000</v>
      </c>
      <c r="P94" s="27" t="s">
        <v>899</v>
      </c>
      <c r="Q94" s="27" t="s">
        <v>538</v>
      </c>
      <c r="R94" s="27" t="s">
        <v>116</v>
      </c>
      <c r="S94" s="27" t="s">
        <v>900</v>
      </c>
      <c r="T94" s="27" t="s">
        <v>243</v>
      </c>
      <c r="U94" s="27" t="s">
        <v>901</v>
      </c>
      <c r="V94" s="27" t="s">
        <v>245</v>
      </c>
      <c r="W94" s="27" t="s">
        <v>246</v>
      </c>
      <c r="X94" s="27" t="s">
        <v>902</v>
      </c>
      <c r="Y94" s="27" t="s">
        <v>903</v>
      </c>
      <c r="Z94" s="27" t="s">
        <v>904</v>
      </c>
      <c r="AA94" s="27" t="s">
        <v>905</v>
      </c>
      <c r="AB94" s="27" t="s">
        <v>906</v>
      </c>
      <c r="AC94" s="27" t="s">
        <v>899</v>
      </c>
      <c r="AD94" s="27" t="s">
        <v>250</v>
      </c>
    </row>
    <row r="95" spans="1:30" hidden="1" x14ac:dyDescent="0.25">
      <c r="A95" s="27" t="s">
        <v>233</v>
      </c>
      <c r="B95" s="27" t="s">
        <v>234</v>
      </c>
      <c r="C95" s="30" t="s">
        <v>30</v>
      </c>
      <c r="D95" s="27" t="s">
        <v>32</v>
      </c>
      <c r="E95" s="27" t="s">
        <v>252</v>
      </c>
      <c r="F95" s="27" t="s">
        <v>236</v>
      </c>
      <c r="G95" s="27" t="s">
        <v>253</v>
      </c>
      <c r="H95" s="27" t="s">
        <v>254</v>
      </c>
      <c r="I95" s="27" t="s">
        <v>238</v>
      </c>
      <c r="J95" s="27" t="s">
        <v>38</v>
      </c>
      <c r="K95" s="27" t="s">
        <v>907</v>
      </c>
      <c r="L95" s="28">
        <v>44055</v>
      </c>
      <c r="M95" s="27" t="s">
        <v>908</v>
      </c>
      <c r="N95" s="27" t="s">
        <v>906</v>
      </c>
      <c r="O95" s="29">
        <v>240000</v>
      </c>
      <c r="P95" s="27" t="s">
        <v>681</v>
      </c>
      <c r="Q95" s="27" t="s">
        <v>538</v>
      </c>
      <c r="R95" s="27" t="s">
        <v>117</v>
      </c>
      <c r="S95" s="27" t="s">
        <v>909</v>
      </c>
      <c r="T95" s="27" t="s">
        <v>243</v>
      </c>
      <c r="U95" s="27" t="s">
        <v>910</v>
      </c>
      <c r="V95" s="27" t="s">
        <v>245</v>
      </c>
      <c r="W95" s="27" t="s">
        <v>246</v>
      </c>
      <c r="X95" s="27" t="s">
        <v>911</v>
      </c>
      <c r="Y95" s="27" t="s">
        <v>912</v>
      </c>
      <c r="Z95" s="27" t="s">
        <v>913</v>
      </c>
      <c r="AA95" s="27" t="s">
        <v>914</v>
      </c>
      <c r="AB95" s="27" t="s">
        <v>915</v>
      </c>
      <c r="AC95" s="27" t="s">
        <v>681</v>
      </c>
      <c r="AD95" s="27" t="s">
        <v>250</v>
      </c>
    </row>
    <row r="96" spans="1:30" ht="26.25" hidden="1" x14ac:dyDescent="0.25">
      <c r="A96" s="27" t="s">
        <v>233</v>
      </c>
      <c r="B96" s="27" t="s">
        <v>234</v>
      </c>
      <c r="C96" s="30" t="s">
        <v>30</v>
      </c>
      <c r="D96" s="27" t="s">
        <v>32</v>
      </c>
      <c r="E96" s="27" t="s">
        <v>252</v>
      </c>
      <c r="F96" s="27" t="s">
        <v>236</v>
      </c>
      <c r="G96" s="27" t="s">
        <v>253</v>
      </c>
      <c r="H96" s="27" t="s">
        <v>254</v>
      </c>
      <c r="I96" s="27" t="s">
        <v>238</v>
      </c>
      <c r="J96" s="27" t="s">
        <v>38</v>
      </c>
      <c r="K96" s="27" t="s">
        <v>916</v>
      </c>
      <c r="L96" s="28">
        <v>44058</v>
      </c>
      <c r="M96" s="27" t="s">
        <v>917</v>
      </c>
      <c r="N96" s="27" t="s">
        <v>884</v>
      </c>
      <c r="O96" s="29">
        <v>262500</v>
      </c>
      <c r="P96" s="27" t="s">
        <v>918</v>
      </c>
      <c r="Q96" s="27" t="s">
        <v>538</v>
      </c>
      <c r="R96" s="27" t="s">
        <v>118</v>
      </c>
      <c r="S96" s="27" t="s">
        <v>919</v>
      </c>
      <c r="T96" s="27" t="s">
        <v>243</v>
      </c>
      <c r="U96" s="27" t="s">
        <v>920</v>
      </c>
      <c r="V96" s="27" t="s">
        <v>245</v>
      </c>
      <c r="W96" s="27" t="s">
        <v>246</v>
      </c>
      <c r="X96" s="27" t="s">
        <v>921</v>
      </c>
      <c r="Y96" s="27" t="s">
        <v>922</v>
      </c>
      <c r="Z96" s="27" t="s">
        <v>592</v>
      </c>
      <c r="AA96" s="27" t="s">
        <v>923</v>
      </c>
      <c r="AB96" s="27" t="s">
        <v>924</v>
      </c>
      <c r="AC96" s="27" t="s">
        <v>918</v>
      </c>
      <c r="AD96" s="27" t="s">
        <v>250</v>
      </c>
    </row>
    <row r="97" spans="1:30" hidden="1" x14ac:dyDescent="0.25">
      <c r="A97" s="27" t="s">
        <v>233</v>
      </c>
      <c r="B97" s="27" t="s">
        <v>234</v>
      </c>
      <c r="C97" s="30" t="s">
        <v>30</v>
      </c>
      <c r="D97" s="27" t="s">
        <v>32</v>
      </c>
      <c r="E97" s="27" t="s">
        <v>252</v>
      </c>
      <c r="F97" s="27" t="s">
        <v>236</v>
      </c>
      <c r="G97" s="27" t="s">
        <v>253</v>
      </c>
      <c r="H97" s="27" t="s">
        <v>254</v>
      </c>
      <c r="I97" s="27" t="s">
        <v>238</v>
      </c>
      <c r="J97" s="27" t="s">
        <v>38</v>
      </c>
      <c r="K97" s="27" t="s">
        <v>925</v>
      </c>
      <c r="L97" s="28">
        <v>44071</v>
      </c>
      <c r="M97" s="27" t="s">
        <v>926</v>
      </c>
      <c r="N97" s="27" t="s">
        <v>927</v>
      </c>
      <c r="O97" s="29">
        <v>140000</v>
      </c>
      <c r="P97" s="27" t="s">
        <v>928</v>
      </c>
      <c r="Q97" s="27" t="s">
        <v>538</v>
      </c>
      <c r="R97" s="27" t="s">
        <v>119</v>
      </c>
      <c r="S97" s="27" t="s">
        <v>345</v>
      </c>
      <c r="T97" s="27" t="s">
        <v>243</v>
      </c>
      <c r="U97" s="27" t="s">
        <v>346</v>
      </c>
      <c r="V97" s="27" t="s">
        <v>245</v>
      </c>
      <c r="W97" s="27" t="s">
        <v>246</v>
      </c>
      <c r="X97" s="27" t="s">
        <v>347</v>
      </c>
      <c r="Y97" s="27" t="s">
        <v>348</v>
      </c>
      <c r="Z97" s="27" t="s">
        <v>929</v>
      </c>
      <c r="AA97" s="27"/>
      <c r="AB97" s="27"/>
      <c r="AC97" s="27"/>
      <c r="AD97" s="27" t="s">
        <v>250</v>
      </c>
    </row>
    <row r="98" spans="1:30" ht="51.75" hidden="1" x14ac:dyDescent="0.25">
      <c r="A98" s="27" t="s">
        <v>233</v>
      </c>
      <c r="B98" s="30" t="s">
        <v>313</v>
      </c>
      <c r="C98" s="30" t="s">
        <v>30</v>
      </c>
      <c r="D98" s="30" t="s">
        <v>43</v>
      </c>
      <c r="E98" s="27" t="s">
        <v>252</v>
      </c>
      <c r="F98" s="27" t="s">
        <v>236</v>
      </c>
      <c r="G98" s="27" t="s">
        <v>253</v>
      </c>
      <c r="H98" s="27" t="s">
        <v>254</v>
      </c>
      <c r="I98" s="27" t="s">
        <v>238</v>
      </c>
      <c r="J98" s="27" t="s">
        <v>35</v>
      </c>
      <c r="K98" s="27" t="s">
        <v>930</v>
      </c>
      <c r="L98" s="28">
        <v>44078</v>
      </c>
      <c r="M98" s="27" t="s">
        <v>931</v>
      </c>
      <c r="N98" s="27" t="s">
        <v>915</v>
      </c>
      <c r="O98" s="29">
        <v>4940400</v>
      </c>
      <c r="P98" s="27" t="s">
        <v>932</v>
      </c>
      <c r="Q98" s="27" t="s">
        <v>538</v>
      </c>
      <c r="R98" s="27" t="s">
        <v>120</v>
      </c>
      <c r="S98" s="27" t="s">
        <v>865</v>
      </c>
      <c r="T98" s="27" t="s">
        <v>286</v>
      </c>
      <c r="U98" s="27" t="s">
        <v>866</v>
      </c>
      <c r="V98" s="27" t="s">
        <v>245</v>
      </c>
      <c r="W98" s="27" t="s">
        <v>246</v>
      </c>
      <c r="X98" s="27" t="s">
        <v>867</v>
      </c>
      <c r="Y98" s="27" t="s">
        <v>868</v>
      </c>
      <c r="Z98" s="27" t="s">
        <v>933</v>
      </c>
      <c r="AA98" s="27" t="s">
        <v>934</v>
      </c>
      <c r="AB98" s="27" t="s">
        <v>935</v>
      </c>
      <c r="AC98" s="27" t="s">
        <v>932</v>
      </c>
      <c r="AD98" s="27" t="s">
        <v>239</v>
      </c>
    </row>
    <row r="99" spans="1:30" hidden="1" x14ac:dyDescent="0.25">
      <c r="A99" s="27" t="s">
        <v>233</v>
      </c>
      <c r="B99" s="30" t="s">
        <v>313</v>
      </c>
      <c r="C99" s="30" t="s">
        <v>30</v>
      </c>
      <c r="D99" s="30" t="s">
        <v>43</v>
      </c>
      <c r="E99" s="27" t="s">
        <v>252</v>
      </c>
      <c r="F99" s="27" t="s">
        <v>236</v>
      </c>
      <c r="G99" s="27" t="s">
        <v>253</v>
      </c>
      <c r="H99" s="27" t="s">
        <v>254</v>
      </c>
      <c r="I99" s="27" t="s">
        <v>238</v>
      </c>
      <c r="J99" s="27" t="s">
        <v>35</v>
      </c>
      <c r="K99" s="27" t="s">
        <v>936</v>
      </c>
      <c r="L99" s="28">
        <v>44078</v>
      </c>
      <c r="M99" s="27" t="s">
        <v>937</v>
      </c>
      <c r="N99" s="27" t="s">
        <v>915</v>
      </c>
      <c r="O99" s="29">
        <v>1945000</v>
      </c>
      <c r="P99" s="27" t="s">
        <v>938</v>
      </c>
      <c r="Q99" s="27" t="s">
        <v>538</v>
      </c>
      <c r="R99" s="27" t="s">
        <v>121</v>
      </c>
      <c r="S99" s="27" t="s">
        <v>939</v>
      </c>
      <c r="T99" s="27" t="s">
        <v>286</v>
      </c>
      <c r="U99" s="27" t="s">
        <v>940</v>
      </c>
      <c r="V99" s="27" t="s">
        <v>245</v>
      </c>
      <c r="W99" s="27" t="s">
        <v>246</v>
      </c>
      <c r="X99" s="27" t="s">
        <v>941</v>
      </c>
      <c r="Y99" s="27" t="s">
        <v>942</v>
      </c>
      <c r="Z99" s="27" t="s">
        <v>943</v>
      </c>
      <c r="AA99" s="27" t="s">
        <v>936</v>
      </c>
      <c r="AB99" s="27" t="s">
        <v>944</v>
      </c>
      <c r="AC99" s="27" t="s">
        <v>938</v>
      </c>
      <c r="AD99" s="27" t="s">
        <v>239</v>
      </c>
    </row>
    <row r="100" spans="1:30" ht="51.75" hidden="1" x14ac:dyDescent="0.25">
      <c r="A100" s="27" t="s">
        <v>233</v>
      </c>
      <c r="B100" s="30" t="s">
        <v>313</v>
      </c>
      <c r="C100" s="30" t="s">
        <v>30</v>
      </c>
      <c r="D100" s="30" t="s">
        <v>43</v>
      </c>
      <c r="E100" s="27" t="s">
        <v>252</v>
      </c>
      <c r="F100" s="27" t="s">
        <v>236</v>
      </c>
      <c r="G100" s="27" t="s">
        <v>253</v>
      </c>
      <c r="H100" s="27" t="s">
        <v>254</v>
      </c>
      <c r="I100" s="27" t="s">
        <v>238</v>
      </c>
      <c r="J100" s="27" t="s">
        <v>35</v>
      </c>
      <c r="K100" s="27" t="s">
        <v>945</v>
      </c>
      <c r="L100" s="28">
        <v>44078</v>
      </c>
      <c r="M100" s="27" t="s">
        <v>946</v>
      </c>
      <c r="N100" s="27" t="s">
        <v>915</v>
      </c>
      <c r="O100" s="29">
        <v>591675</v>
      </c>
      <c r="P100" s="27" t="s">
        <v>947</v>
      </c>
      <c r="Q100" s="27" t="s">
        <v>538</v>
      </c>
      <c r="R100" s="27" t="s">
        <v>122</v>
      </c>
      <c r="S100" s="27" t="s">
        <v>865</v>
      </c>
      <c r="T100" s="27" t="s">
        <v>286</v>
      </c>
      <c r="U100" s="27" t="s">
        <v>866</v>
      </c>
      <c r="V100" s="27" t="s">
        <v>245</v>
      </c>
      <c r="W100" s="27" t="s">
        <v>246</v>
      </c>
      <c r="X100" s="27" t="s">
        <v>867</v>
      </c>
      <c r="Y100" s="27" t="s">
        <v>868</v>
      </c>
      <c r="Z100" s="27" t="s">
        <v>933</v>
      </c>
      <c r="AA100" s="27" t="s">
        <v>948</v>
      </c>
      <c r="AB100" s="27" t="s">
        <v>935</v>
      </c>
      <c r="AC100" s="27" t="s">
        <v>947</v>
      </c>
      <c r="AD100" s="27" t="s">
        <v>239</v>
      </c>
    </row>
    <row r="101" spans="1:30" hidden="1" x14ac:dyDescent="0.25">
      <c r="A101" s="27" t="s">
        <v>233</v>
      </c>
      <c r="B101" s="30" t="s">
        <v>313</v>
      </c>
      <c r="C101" s="30" t="s">
        <v>30</v>
      </c>
      <c r="D101" s="30" t="s">
        <v>43</v>
      </c>
      <c r="E101" s="27" t="s">
        <v>252</v>
      </c>
      <c r="F101" s="27" t="s">
        <v>236</v>
      </c>
      <c r="G101" s="27" t="s">
        <v>253</v>
      </c>
      <c r="H101" s="27" t="s">
        <v>254</v>
      </c>
      <c r="I101" s="27" t="s">
        <v>238</v>
      </c>
      <c r="J101" s="27" t="s">
        <v>38</v>
      </c>
      <c r="K101" s="27" t="s">
        <v>949</v>
      </c>
      <c r="L101" s="28">
        <v>44078</v>
      </c>
      <c r="M101" s="27" t="s">
        <v>950</v>
      </c>
      <c r="N101" s="27" t="s">
        <v>915</v>
      </c>
      <c r="O101" s="29">
        <v>650000</v>
      </c>
      <c r="P101" s="27" t="s">
        <v>951</v>
      </c>
      <c r="Q101" s="27" t="s">
        <v>538</v>
      </c>
      <c r="R101" s="27" t="s">
        <v>123</v>
      </c>
      <c r="S101" s="27" t="s">
        <v>952</v>
      </c>
      <c r="T101" s="27" t="s">
        <v>243</v>
      </c>
      <c r="U101" s="27" t="s">
        <v>953</v>
      </c>
      <c r="V101" s="27" t="s">
        <v>245</v>
      </c>
      <c r="W101" s="27" t="s">
        <v>246</v>
      </c>
      <c r="X101" s="27" t="s">
        <v>954</v>
      </c>
      <c r="Y101" s="27" t="s">
        <v>955</v>
      </c>
      <c r="Z101" s="27" t="s">
        <v>956</v>
      </c>
      <c r="AA101" s="27" t="s">
        <v>957</v>
      </c>
      <c r="AB101" s="27" t="s">
        <v>958</v>
      </c>
      <c r="AC101" s="27" t="s">
        <v>951</v>
      </c>
      <c r="AD101" s="27" t="s">
        <v>239</v>
      </c>
    </row>
    <row r="102" spans="1:30" hidden="1" x14ac:dyDescent="0.25">
      <c r="A102" s="27" t="s">
        <v>233</v>
      </c>
      <c r="B102" s="30" t="s">
        <v>313</v>
      </c>
      <c r="C102" s="30" t="s">
        <v>30</v>
      </c>
      <c r="D102" s="30" t="s">
        <v>43</v>
      </c>
      <c r="E102" s="27" t="s">
        <v>252</v>
      </c>
      <c r="F102" s="27" t="s">
        <v>236</v>
      </c>
      <c r="G102" s="27" t="s">
        <v>253</v>
      </c>
      <c r="H102" s="27" t="s">
        <v>254</v>
      </c>
      <c r="I102" s="27" t="s">
        <v>238</v>
      </c>
      <c r="J102" s="27" t="s">
        <v>38</v>
      </c>
      <c r="K102" s="27" t="s">
        <v>959</v>
      </c>
      <c r="L102" s="28">
        <v>44078</v>
      </c>
      <c r="M102" s="27" t="s">
        <v>960</v>
      </c>
      <c r="N102" s="27" t="s">
        <v>958</v>
      </c>
      <c r="O102" s="29">
        <v>210000</v>
      </c>
      <c r="P102" s="27" t="s">
        <v>961</v>
      </c>
      <c r="Q102" s="27" t="s">
        <v>538</v>
      </c>
      <c r="R102" s="27" t="s">
        <v>124</v>
      </c>
      <c r="S102" s="27" t="s">
        <v>612</v>
      </c>
      <c r="T102" s="27" t="s">
        <v>243</v>
      </c>
      <c r="U102" s="27" t="s">
        <v>613</v>
      </c>
      <c r="V102" s="27" t="s">
        <v>245</v>
      </c>
      <c r="W102" s="27" t="s">
        <v>246</v>
      </c>
      <c r="X102" s="27" t="s">
        <v>614</v>
      </c>
      <c r="Y102" s="27" t="s">
        <v>615</v>
      </c>
      <c r="Z102" s="27" t="s">
        <v>962</v>
      </c>
      <c r="AA102" s="27" t="s">
        <v>963</v>
      </c>
      <c r="AB102" s="27" t="s">
        <v>964</v>
      </c>
      <c r="AC102" s="27" t="s">
        <v>961</v>
      </c>
      <c r="AD102" s="27" t="s">
        <v>239</v>
      </c>
    </row>
    <row r="103" spans="1:30" hidden="1" x14ac:dyDescent="0.25">
      <c r="A103" s="27" t="s">
        <v>233</v>
      </c>
      <c r="B103" s="30" t="s">
        <v>313</v>
      </c>
      <c r="C103" s="30" t="s">
        <v>30</v>
      </c>
      <c r="D103" s="30" t="s">
        <v>43</v>
      </c>
      <c r="E103" s="27" t="s">
        <v>252</v>
      </c>
      <c r="F103" s="27" t="s">
        <v>236</v>
      </c>
      <c r="G103" s="27" t="s">
        <v>253</v>
      </c>
      <c r="H103" s="27" t="s">
        <v>254</v>
      </c>
      <c r="I103" s="27" t="s">
        <v>238</v>
      </c>
      <c r="J103" s="27" t="s">
        <v>38</v>
      </c>
      <c r="K103" s="27" t="s">
        <v>965</v>
      </c>
      <c r="L103" s="28">
        <v>44078</v>
      </c>
      <c r="M103" s="27" t="s">
        <v>966</v>
      </c>
      <c r="N103" s="27" t="s">
        <v>958</v>
      </c>
      <c r="O103" s="29">
        <v>2700000</v>
      </c>
      <c r="P103" s="27" t="s">
        <v>967</v>
      </c>
      <c r="Q103" s="27" t="s">
        <v>538</v>
      </c>
      <c r="R103" s="27" t="s">
        <v>125</v>
      </c>
      <c r="S103" s="27" t="s">
        <v>612</v>
      </c>
      <c r="T103" s="27" t="s">
        <v>243</v>
      </c>
      <c r="U103" s="27" t="s">
        <v>613</v>
      </c>
      <c r="V103" s="27" t="s">
        <v>245</v>
      </c>
      <c r="W103" s="27" t="s">
        <v>246</v>
      </c>
      <c r="X103" s="27" t="s">
        <v>614</v>
      </c>
      <c r="Y103" s="27" t="s">
        <v>615</v>
      </c>
      <c r="Z103" s="27" t="s">
        <v>968</v>
      </c>
      <c r="AA103" s="27" t="s">
        <v>969</v>
      </c>
      <c r="AB103" s="27" t="s">
        <v>964</v>
      </c>
      <c r="AC103" s="27" t="s">
        <v>967</v>
      </c>
      <c r="AD103" s="27" t="s">
        <v>239</v>
      </c>
    </row>
    <row r="104" spans="1:30" hidden="1" x14ac:dyDescent="0.25">
      <c r="A104" s="27" t="s">
        <v>233</v>
      </c>
      <c r="B104" s="30" t="s">
        <v>313</v>
      </c>
      <c r="C104" s="30" t="s">
        <v>30</v>
      </c>
      <c r="D104" s="30" t="s">
        <v>43</v>
      </c>
      <c r="E104" s="27" t="s">
        <v>252</v>
      </c>
      <c r="F104" s="27" t="s">
        <v>236</v>
      </c>
      <c r="G104" s="27" t="s">
        <v>253</v>
      </c>
      <c r="H104" s="27" t="s">
        <v>254</v>
      </c>
      <c r="I104" s="27" t="s">
        <v>238</v>
      </c>
      <c r="J104" s="27" t="s">
        <v>38</v>
      </c>
      <c r="K104" s="27" t="s">
        <v>970</v>
      </c>
      <c r="L104" s="28">
        <v>44078</v>
      </c>
      <c r="M104" s="27" t="s">
        <v>971</v>
      </c>
      <c r="N104" s="27" t="s">
        <v>958</v>
      </c>
      <c r="O104" s="29">
        <v>115000</v>
      </c>
      <c r="P104" s="27" t="s">
        <v>972</v>
      </c>
      <c r="Q104" s="27" t="s">
        <v>538</v>
      </c>
      <c r="R104" s="27" t="s">
        <v>126</v>
      </c>
      <c r="S104" s="27" t="s">
        <v>612</v>
      </c>
      <c r="T104" s="27" t="s">
        <v>243</v>
      </c>
      <c r="U104" s="27" t="s">
        <v>613</v>
      </c>
      <c r="V104" s="27" t="s">
        <v>245</v>
      </c>
      <c r="W104" s="27" t="s">
        <v>246</v>
      </c>
      <c r="X104" s="27" t="s">
        <v>614</v>
      </c>
      <c r="Y104" s="27" t="s">
        <v>615</v>
      </c>
      <c r="Z104" s="27" t="s">
        <v>973</v>
      </c>
      <c r="AA104" s="27" t="s">
        <v>974</v>
      </c>
      <c r="AB104" s="27" t="s">
        <v>964</v>
      </c>
      <c r="AC104" s="27" t="s">
        <v>972</v>
      </c>
      <c r="AD104" s="27" t="s">
        <v>239</v>
      </c>
    </row>
    <row r="105" spans="1:30" hidden="1" x14ac:dyDescent="0.25">
      <c r="A105" s="27" t="s">
        <v>233</v>
      </c>
      <c r="B105" s="30" t="s">
        <v>313</v>
      </c>
      <c r="C105" s="30" t="s">
        <v>30</v>
      </c>
      <c r="D105" s="30" t="s">
        <v>43</v>
      </c>
      <c r="E105" s="27" t="s">
        <v>252</v>
      </c>
      <c r="F105" s="27" t="s">
        <v>236</v>
      </c>
      <c r="G105" s="27" t="s">
        <v>253</v>
      </c>
      <c r="H105" s="27" t="s">
        <v>254</v>
      </c>
      <c r="I105" s="27" t="s">
        <v>238</v>
      </c>
      <c r="J105" s="27" t="s">
        <v>38</v>
      </c>
      <c r="K105" s="27" t="s">
        <v>975</v>
      </c>
      <c r="L105" s="28">
        <v>44078</v>
      </c>
      <c r="M105" s="27" t="s">
        <v>976</v>
      </c>
      <c r="N105" s="27" t="s">
        <v>958</v>
      </c>
      <c r="O105" s="29">
        <v>1140000</v>
      </c>
      <c r="P105" s="27" t="s">
        <v>977</v>
      </c>
      <c r="Q105" s="27" t="s">
        <v>538</v>
      </c>
      <c r="R105" s="27" t="s">
        <v>127</v>
      </c>
      <c r="S105" s="27" t="s">
        <v>612</v>
      </c>
      <c r="T105" s="27" t="s">
        <v>243</v>
      </c>
      <c r="U105" s="27" t="s">
        <v>613</v>
      </c>
      <c r="V105" s="27" t="s">
        <v>245</v>
      </c>
      <c r="W105" s="27" t="s">
        <v>246</v>
      </c>
      <c r="X105" s="27" t="s">
        <v>614</v>
      </c>
      <c r="Y105" s="27" t="s">
        <v>615</v>
      </c>
      <c r="Z105" s="27" t="s">
        <v>978</v>
      </c>
      <c r="AA105" s="27" t="s">
        <v>979</v>
      </c>
      <c r="AB105" s="27" t="s">
        <v>964</v>
      </c>
      <c r="AC105" s="27" t="s">
        <v>977</v>
      </c>
      <c r="AD105" s="27" t="s">
        <v>239</v>
      </c>
    </row>
    <row r="106" spans="1:30" hidden="1" x14ac:dyDescent="0.25">
      <c r="A106" s="27" t="s">
        <v>233</v>
      </c>
      <c r="B106" s="30" t="s">
        <v>313</v>
      </c>
      <c r="C106" s="30" t="s">
        <v>30</v>
      </c>
      <c r="D106" s="30" t="s">
        <v>43</v>
      </c>
      <c r="E106" s="27" t="s">
        <v>252</v>
      </c>
      <c r="F106" s="27" t="s">
        <v>236</v>
      </c>
      <c r="G106" s="27" t="s">
        <v>253</v>
      </c>
      <c r="H106" s="27" t="s">
        <v>254</v>
      </c>
      <c r="I106" s="27" t="s">
        <v>238</v>
      </c>
      <c r="J106" s="27" t="s">
        <v>38</v>
      </c>
      <c r="K106" s="27" t="s">
        <v>980</v>
      </c>
      <c r="L106" s="28">
        <v>44078</v>
      </c>
      <c r="M106" s="27" t="s">
        <v>981</v>
      </c>
      <c r="N106" s="27" t="s">
        <v>958</v>
      </c>
      <c r="O106" s="29">
        <v>3320000</v>
      </c>
      <c r="P106" s="27" t="s">
        <v>982</v>
      </c>
      <c r="Q106" s="27" t="s">
        <v>538</v>
      </c>
      <c r="R106" s="27" t="s">
        <v>128</v>
      </c>
      <c r="S106" s="27" t="s">
        <v>612</v>
      </c>
      <c r="T106" s="27" t="s">
        <v>243</v>
      </c>
      <c r="U106" s="27" t="s">
        <v>613</v>
      </c>
      <c r="V106" s="27" t="s">
        <v>245</v>
      </c>
      <c r="W106" s="27" t="s">
        <v>246</v>
      </c>
      <c r="X106" s="27" t="s">
        <v>614</v>
      </c>
      <c r="Y106" s="27" t="s">
        <v>615</v>
      </c>
      <c r="Z106" s="27" t="s">
        <v>983</v>
      </c>
      <c r="AA106" s="27" t="s">
        <v>984</v>
      </c>
      <c r="AB106" s="27" t="s">
        <v>964</v>
      </c>
      <c r="AC106" s="27" t="s">
        <v>982</v>
      </c>
      <c r="AD106" s="27" t="s">
        <v>239</v>
      </c>
    </row>
    <row r="107" spans="1:30" ht="26.25" hidden="1" x14ac:dyDescent="0.25">
      <c r="A107" s="27" t="s">
        <v>233</v>
      </c>
      <c r="B107" s="30" t="s">
        <v>313</v>
      </c>
      <c r="C107" s="30" t="s">
        <v>30</v>
      </c>
      <c r="D107" s="30" t="s">
        <v>43</v>
      </c>
      <c r="E107" s="27" t="s">
        <v>252</v>
      </c>
      <c r="F107" s="27" t="s">
        <v>236</v>
      </c>
      <c r="G107" s="27" t="s">
        <v>253</v>
      </c>
      <c r="H107" s="27" t="s">
        <v>254</v>
      </c>
      <c r="I107" s="27" t="s">
        <v>238</v>
      </c>
      <c r="J107" s="27" t="s">
        <v>38</v>
      </c>
      <c r="K107" s="27" t="s">
        <v>985</v>
      </c>
      <c r="L107" s="28">
        <v>44078</v>
      </c>
      <c r="M107" s="27" t="s">
        <v>986</v>
      </c>
      <c r="N107" s="27" t="s">
        <v>958</v>
      </c>
      <c r="O107" s="29">
        <v>386000</v>
      </c>
      <c r="P107" s="27" t="s">
        <v>987</v>
      </c>
      <c r="Q107" s="27" t="s">
        <v>538</v>
      </c>
      <c r="R107" s="27" t="s">
        <v>129</v>
      </c>
      <c r="S107" s="27" t="s">
        <v>988</v>
      </c>
      <c r="T107" s="27" t="s">
        <v>243</v>
      </c>
      <c r="U107" s="27" t="s">
        <v>989</v>
      </c>
      <c r="V107" s="27" t="s">
        <v>245</v>
      </c>
      <c r="W107" s="27" t="s">
        <v>246</v>
      </c>
      <c r="X107" s="27" t="s">
        <v>625</v>
      </c>
      <c r="Y107" s="27" t="s">
        <v>990</v>
      </c>
      <c r="Z107" s="27" t="s">
        <v>991</v>
      </c>
      <c r="AA107" s="27" t="s">
        <v>992</v>
      </c>
      <c r="AB107" s="27" t="s">
        <v>964</v>
      </c>
      <c r="AC107" s="27" t="s">
        <v>987</v>
      </c>
      <c r="AD107" s="27" t="s">
        <v>239</v>
      </c>
    </row>
    <row r="108" spans="1:30" ht="26.25" hidden="1" x14ac:dyDescent="0.25">
      <c r="A108" s="27" t="s">
        <v>233</v>
      </c>
      <c r="B108" s="30" t="s">
        <v>313</v>
      </c>
      <c r="C108" s="30" t="s">
        <v>30</v>
      </c>
      <c r="D108" s="30" t="s">
        <v>43</v>
      </c>
      <c r="E108" s="27" t="s">
        <v>252</v>
      </c>
      <c r="F108" s="27" t="s">
        <v>236</v>
      </c>
      <c r="G108" s="27" t="s">
        <v>253</v>
      </c>
      <c r="H108" s="27" t="s">
        <v>254</v>
      </c>
      <c r="I108" s="27" t="s">
        <v>238</v>
      </c>
      <c r="J108" s="27" t="s">
        <v>38</v>
      </c>
      <c r="K108" s="27" t="s">
        <v>993</v>
      </c>
      <c r="L108" s="28">
        <v>44078</v>
      </c>
      <c r="M108" s="27" t="s">
        <v>994</v>
      </c>
      <c r="N108" s="27" t="s">
        <v>958</v>
      </c>
      <c r="O108" s="29">
        <v>2680000</v>
      </c>
      <c r="P108" s="27" t="s">
        <v>995</v>
      </c>
      <c r="Q108" s="27" t="s">
        <v>538</v>
      </c>
      <c r="R108" s="27" t="s">
        <v>130</v>
      </c>
      <c r="S108" s="27" t="s">
        <v>612</v>
      </c>
      <c r="T108" s="27" t="s">
        <v>243</v>
      </c>
      <c r="U108" s="27" t="s">
        <v>613</v>
      </c>
      <c r="V108" s="27" t="s">
        <v>245</v>
      </c>
      <c r="W108" s="27" t="s">
        <v>246</v>
      </c>
      <c r="X108" s="27" t="s">
        <v>614</v>
      </c>
      <c r="Y108" s="27" t="s">
        <v>615</v>
      </c>
      <c r="Z108" s="27" t="s">
        <v>996</v>
      </c>
      <c r="AA108" s="27" t="s">
        <v>997</v>
      </c>
      <c r="AB108" s="27" t="s">
        <v>964</v>
      </c>
      <c r="AC108" s="27" t="s">
        <v>995</v>
      </c>
      <c r="AD108" s="27" t="s">
        <v>239</v>
      </c>
    </row>
    <row r="109" spans="1:30" hidden="1" x14ac:dyDescent="0.25">
      <c r="A109" s="27" t="s">
        <v>233</v>
      </c>
      <c r="B109" s="30" t="s">
        <v>313</v>
      </c>
      <c r="C109" s="30" t="s">
        <v>30</v>
      </c>
      <c r="D109" s="30" t="s">
        <v>43</v>
      </c>
      <c r="E109" s="27" t="s">
        <v>252</v>
      </c>
      <c r="F109" s="27" t="s">
        <v>236</v>
      </c>
      <c r="G109" s="27" t="s">
        <v>253</v>
      </c>
      <c r="H109" s="27" t="s">
        <v>254</v>
      </c>
      <c r="I109" s="27" t="s">
        <v>238</v>
      </c>
      <c r="J109" s="27" t="s">
        <v>38</v>
      </c>
      <c r="K109" s="27" t="s">
        <v>998</v>
      </c>
      <c r="L109" s="28">
        <v>44078</v>
      </c>
      <c r="M109" s="27" t="s">
        <v>999</v>
      </c>
      <c r="N109" s="27" t="s">
        <v>958</v>
      </c>
      <c r="O109" s="29">
        <v>2670000</v>
      </c>
      <c r="P109" s="27" t="s">
        <v>1000</v>
      </c>
      <c r="Q109" s="27" t="s">
        <v>538</v>
      </c>
      <c r="R109" s="27" t="s">
        <v>131</v>
      </c>
      <c r="S109" s="27" t="s">
        <v>1001</v>
      </c>
      <c r="T109" s="27" t="s">
        <v>243</v>
      </c>
      <c r="U109" s="27" t="s">
        <v>1002</v>
      </c>
      <c r="V109" s="27" t="s">
        <v>245</v>
      </c>
      <c r="W109" s="27" t="s">
        <v>246</v>
      </c>
      <c r="X109" s="27" t="s">
        <v>1003</v>
      </c>
      <c r="Y109" s="27" t="s">
        <v>1004</v>
      </c>
      <c r="Z109" s="27" t="s">
        <v>1005</v>
      </c>
      <c r="AA109" s="27" t="s">
        <v>1006</v>
      </c>
      <c r="AB109" s="27" t="s">
        <v>958</v>
      </c>
      <c r="AC109" s="27" t="s">
        <v>1000</v>
      </c>
      <c r="AD109" s="27" t="s">
        <v>239</v>
      </c>
    </row>
    <row r="110" spans="1:30" hidden="1" x14ac:dyDescent="0.25">
      <c r="A110" s="27" t="s">
        <v>233</v>
      </c>
      <c r="B110" s="30" t="s">
        <v>313</v>
      </c>
      <c r="C110" s="30" t="s">
        <v>30</v>
      </c>
      <c r="D110" s="30" t="s">
        <v>43</v>
      </c>
      <c r="E110" s="27" t="s">
        <v>252</v>
      </c>
      <c r="F110" s="27" t="s">
        <v>236</v>
      </c>
      <c r="G110" s="27" t="s">
        <v>253</v>
      </c>
      <c r="H110" s="27" t="s">
        <v>254</v>
      </c>
      <c r="I110" s="27" t="s">
        <v>238</v>
      </c>
      <c r="J110" s="27" t="s">
        <v>38</v>
      </c>
      <c r="K110" s="27" t="s">
        <v>1007</v>
      </c>
      <c r="L110" s="28">
        <v>44078</v>
      </c>
      <c r="M110" s="27" t="s">
        <v>1008</v>
      </c>
      <c r="N110" s="27" t="s">
        <v>958</v>
      </c>
      <c r="O110" s="29">
        <v>1355550</v>
      </c>
      <c r="P110" s="27" t="s">
        <v>1009</v>
      </c>
      <c r="Q110" s="27" t="s">
        <v>538</v>
      </c>
      <c r="R110" s="27" t="s">
        <v>132</v>
      </c>
      <c r="S110" s="27" t="s">
        <v>1010</v>
      </c>
      <c r="T110" s="27" t="s">
        <v>286</v>
      </c>
      <c r="U110" s="27" t="s">
        <v>1011</v>
      </c>
      <c r="V110" s="27" t="s">
        <v>245</v>
      </c>
      <c r="W110" s="27" t="s">
        <v>246</v>
      </c>
      <c r="X110" s="27" t="s">
        <v>1012</v>
      </c>
      <c r="Y110" s="27" t="s">
        <v>1013</v>
      </c>
      <c r="Z110" s="27" t="s">
        <v>1014</v>
      </c>
      <c r="AA110" s="27" t="s">
        <v>1015</v>
      </c>
      <c r="AB110" s="27" t="s">
        <v>745</v>
      </c>
      <c r="AC110" s="27" t="s">
        <v>1009</v>
      </c>
      <c r="AD110" s="27" t="s">
        <v>239</v>
      </c>
    </row>
    <row r="111" spans="1:30" hidden="1" x14ac:dyDescent="0.25">
      <c r="A111" s="27" t="s">
        <v>233</v>
      </c>
      <c r="B111" s="30" t="s">
        <v>313</v>
      </c>
      <c r="C111" s="30" t="s">
        <v>30</v>
      </c>
      <c r="D111" s="30" t="s">
        <v>43</v>
      </c>
      <c r="E111" s="27" t="s">
        <v>252</v>
      </c>
      <c r="F111" s="27" t="s">
        <v>236</v>
      </c>
      <c r="G111" s="27" t="s">
        <v>253</v>
      </c>
      <c r="H111" s="27" t="s">
        <v>254</v>
      </c>
      <c r="I111" s="27" t="s">
        <v>238</v>
      </c>
      <c r="J111" s="27" t="s">
        <v>38</v>
      </c>
      <c r="K111" s="27" t="s">
        <v>1016</v>
      </c>
      <c r="L111" s="28">
        <v>44078</v>
      </c>
      <c r="M111" s="27" t="s">
        <v>1017</v>
      </c>
      <c r="N111" s="27" t="s">
        <v>958</v>
      </c>
      <c r="O111" s="29">
        <v>144000</v>
      </c>
      <c r="P111" s="27" t="s">
        <v>1018</v>
      </c>
      <c r="Q111" s="27" t="s">
        <v>538</v>
      </c>
      <c r="R111" s="27" t="s">
        <v>133</v>
      </c>
      <c r="S111" s="27" t="s">
        <v>1010</v>
      </c>
      <c r="T111" s="27" t="s">
        <v>286</v>
      </c>
      <c r="U111" s="27" t="s">
        <v>1011</v>
      </c>
      <c r="V111" s="27" t="s">
        <v>245</v>
      </c>
      <c r="W111" s="27" t="s">
        <v>246</v>
      </c>
      <c r="X111" s="27" t="s">
        <v>1012</v>
      </c>
      <c r="Y111" s="27" t="s">
        <v>1013</v>
      </c>
      <c r="Z111" s="27" t="s">
        <v>1019</v>
      </c>
      <c r="AA111" s="27" t="s">
        <v>1020</v>
      </c>
      <c r="AB111" s="27" t="s">
        <v>745</v>
      </c>
      <c r="AC111" s="27" t="s">
        <v>1018</v>
      </c>
      <c r="AD111" s="27" t="s">
        <v>239</v>
      </c>
    </row>
    <row r="112" spans="1:30" ht="26.25" hidden="1" x14ac:dyDescent="0.25">
      <c r="A112" s="27" t="s">
        <v>233</v>
      </c>
      <c r="B112" s="30" t="s">
        <v>313</v>
      </c>
      <c r="C112" s="30" t="s">
        <v>30</v>
      </c>
      <c r="D112" s="30" t="s">
        <v>43</v>
      </c>
      <c r="E112" s="27" t="s">
        <v>252</v>
      </c>
      <c r="F112" s="27" t="s">
        <v>236</v>
      </c>
      <c r="G112" s="27" t="s">
        <v>253</v>
      </c>
      <c r="H112" s="27" t="s">
        <v>254</v>
      </c>
      <c r="I112" s="27" t="s">
        <v>238</v>
      </c>
      <c r="J112" s="27" t="s">
        <v>38</v>
      </c>
      <c r="K112" s="27" t="s">
        <v>1021</v>
      </c>
      <c r="L112" s="28">
        <v>44078</v>
      </c>
      <c r="M112" s="27" t="s">
        <v>1022</v>
      </c>
      <c r="N112" s="27" t="s">
        <v>958</v>
      </c>
      <c r="O112" s="29">
        <v>3277770</v>
      </c>
      <c r="P112" s="27" t="s">
        <v>1023</v>
      </c>
      <c r="Q112" s="27" t="s">
        <v>538</v>
      </c>
      <c r="R112" s="27" t="s">
        <v>134</v>
      </c>
      <c r="S112" s="27" t="s">
        <v>1024</v>
      </c>
      <c r="T112" s="27" t="s">
        <v>243</v>
      </c>
      <c r="U112" s="27" t="s">
        <v>1025</v>
      </c>
      <c r="V112" s="27" t="s">
        <v>245</v>
      </c>
      <c r="W112" s="27" t="s">
        <v>246</v>
      </c>
      <c r="X112" s="27" t="s">
        <v>1026</v>
      </c>
      <c r="Y112" s="27" t="s">
        <v>1027</v>
      </c>
      <c r="Z112" s="27" t="s">
        <v>1028</v>
      </c>
      <c r="AA112" s="27" t="s">
        <v>1029</v>
      </c>
      <c r="AB112" s="27" t="s">
        <v>935</v>
      </c>
      <c r="AC112" s="27" t="s">
        <v>1023</v>
      </c>
      <c r="AD112" s="27" t="s">
        <v>239</v>
      </c>
    </row>
    <row r="113" spans="1:30" ht="26.25" hidden="1" x14ac:dyDescent="0.25">
      <c r="A113" s="27" t="s">
        <v>233</v>
      </c>
      <c r="B113" s="30" t="s">
        <v>313</v>
      </c>
      <c r="C113" s="30" t="s">
        <v>30</v>
      </c>
      <c r="D113" s="30" t="s">
        <v>43</v>
      </c>
      <c r="E113" s="27" t="s">
        <v>252</v>
      </c>
      <c r="F113" s="27" t="s">
        <v>236</v>
      </c>
      <c r="G113" s="27" t="s">
        <v>253</v>
      </c>
      <c r="H113" s="27" t="s">
        <v>254</v>
      </c>
      <c r="I113" s="27" t="s">
        <v>238</v>
      </c>
      <c r="J113" s="27" t="s">
        <v>38</v>
      </c>
      <c r="K113" s="27" t="s">
        <v>1030</v>
      </c>
      <c r="L113" s="28">
        <v>44078</v>
      </c>
      <c r="M113" s="27" t="s">
        <v>1031</v>
      </c>
      <c r="N113" s="27" t="s">
        <v>958</v>
      </c>
      <c r="O113" s="29">
        <v>3277770</v>
      </c>
      <c r="P113" s="27" t="s">
        <v>1023</v>
      </c>
      <c r="Q113" s="27" t="s">
        <v>538</v>
      </c>
      <c r="R113" s="27" t="s">
        <v>135</v>
      </c>
      <c r="S113" s="27" t="s">
        <v>1024</v>
      </c>
      <c r="T113" s="27" t="s">
        <v>243</v>
      </c>
      <c r="U113" s="27" t="s">
        <v>1025</v>
      </c>
      <c r="V113" s="27" t="s">
        <v>245</v>
      </c>
      <c r="W113" s="27" t="s">
        <v>246</v>
      </c>
      <c r="X113" s="27" t="s">
        <v>1026</v>
      </c>
      <c r="Y113" s="27" t="s">
        <v>1027</v>
      </c>
      <c r="Z113" s="27" t="s">
        <v>1032</v>
      </c>
      <c r="AA113" s="27" t="s">
        <v>1033</v>
      </c>
      <c r="AB113" s="27" t="s">
        <v>935</v>
      </c>
      <c r="AC113" s="27" t="s">
        <v>1023</v>
      </c>
      <c r="AD113" s="27" t="s">
        <v>239</v>
      </c>
    </row>
    <row r="114" spans="1:30" ht="26.25" hidden="1" x14ac:dyDescent="0.25">
      <c r="A114" s="27" t="s">
        <v>233</v>
      </c>
      <c r="B114" s="30" t="s">
        <v>313</v>
      </c>
      <c r="C114" s="30" t="s">
        <v>30</v>
      </c>
      <c r="D114" s="30" t="s">
        <v>43</v>
      </c>
      <c r="E114" s="27" t="s">
        <v>252</v>
      </c>
      <c r="F114" s="27" t="s">
        <v>236</v>
      </c>
      <c r="G114" s="27" t="s">
        <v>253</v>
      </c>
      <c r="H114" s="27" t="s">
        <v>254</v>
      </c>
      <c r="I114" s="27" t="s">
        <v>238</v>
      </c>
      <c r="J114" s="27" t="s">
        <v>38</v>
      </c>
      <c r="K114" s="27" t="s">
        <v>1034</v>
      </c>
      <c r="L114" s="28">
        <v>44078</v>
      </c>
      <c r="M114" s="27" t="s">
        <v>1035</v>
      </c>
      <c r="N114" s="27" t="s">
        <v>958</v>
      </c>
      <c r="O114" s="29">
        <v>3190000</v>
      </c>
      <c r="P114" s="27" t="s">
        <v>1036</v>
      </c>
      <c r="Q114" s="27" t="s">
        <v>538</v>
      </c>
      <c r="R114" s="27" t="s">
        <v>136</v>
      </c>
      <c r="S114" s="27" t="s">
        <v>1037</v>
      </c>
      <c r="T114" s="27" t="s">
        <v>243</v>
      </c>
      <c r="U114" s="27" t="s">
        <v>1038</v>
      </c>
      <c r="V114" s="27" t="s">
        <v>245</v>
      </c>
      <c r="W114" s="27" t="s">
        <v>246</v>
      </c>
      <c r="X114" s="27" t="s">
        <v>1039</v>
      </c>
      <c r="Y114" s="27" t="s">
        <v>1040</v>
      </c>
      <c r="Z114" s="27" t="s">
        <v>1041</v>
      </c>
      <c r="AA114" s="27" t="s">
        <v>1042</v>
      </c>
      <c r="AB114" s="27" t="s">
        <v>1043</v>
      </c>
      <c r="AC114" s="27" t="s">
        <v>1036</v>
      </c>
      <c r="AD114" s="27" t="s">
        <v>239</v>
      </c>
    </row>
    <row r="115" spans="1:30" hidden="1" x14ac:dyDescent="0.25">
      <c r="A115" s="27" t="s">
        <v>233</v>
      </c>
      <c r="B115" s="30" t="s">
        <v>313</v>
      </c>
      <c r="C115" s="30" t="s">
        <v>30</v>
      </c>
      <c r="D115" s="30" t="s">
        <v>43</v>
      </c>
      <c r="E115" s="27" t="s">
        <v>252</v>
      </c>
      <c r="F115" s="27" t="s">
        <v>236</v>
      </c>
      <c r="G115" s="27" t="s">
        <v>253</v>
      </c>
      <c r="H115" s="27" t="s">
        <v>254</v>
      </c>
      <c r="I115" s="27" t="s">
        <v>238</v>
      </c>
      <c r="J115" s="27" t="s">
        <v>38</v>
      </c>
      <c r="K115" s="27" t="s">
        <v>1044</v>
      </c>
      <c r="L115" s="28">
        <v>44087</v>
      </c>
      <c r="M115" s="27" t="s">
        <v>1045</v>
      </c>
      <c r="N115" s="27" t="s">
        <v>1046</v>
      </c>
      <c r="O115" s="29">
        <v>85000</v>
      </c>
      <c r="P115" s="27" t="s">
        <v>1047</v>
      </c>
      <c r="Q115" s="27" t="s">
        <v>538</v>
      </c>
      <c r="R115" s="27" t="s">
        <v>137</v>
      </c>
      <c r="S115" s="27" t="s">
        <v>1048</v>
      </c>
      <c r="T115" s="27" t="s">
        <v>243</v>
      </c>
      <c r="U115" s="27" t="s">
        <v>1049</v>
      </c>
      <c r="V115" s="27" t="s">
        <v>245</v>
      </c>
      <c r="W115" s="27" t="s">
        <v>246</v>
      </c>
      <c r="X115" s="27" t="s">
        <v>1050</v>
      </c>
      <c r="Y115" s="27" t="s">
        <v>1051</v>
      </c>
      <c r="Z115" s="27" t="s">
        <v>1052</v>
      </c>
      <c r="AA115" s="27" t="s">
        <v>1053</v>
      </c>
      <c r="AB115" s="27" t="s">
        <v>1054</v>
      </c>
      <c r="AC115" s="27" t="s">
        <v>1047</v>
      </c>
      <c r="AD115" s="27" t="s">
        <v>239</v>
      </c>
    </row>
    <row r="116" spans="1:30" hidden="1" x14ac:dyDescent="0.25">
      <c r="A116" s="27" t="s">
        <v>233</v>
      </c>
      <c r="B116" s="30" t="s">
        <v>313</v>
      </c>
      <c r="C116" s="30" t="s">
        <v>30</v>
      </c>
      <c r="D116" s="30" t="s">
        <v>43</v>
      </c>
      <c r="E116" s="27" t="s">
        <v>252</v>
      </c>
      <c r="F116" s="27" t="s">
        <v>236</v>
      </c>
      <c r="G116" s="27" t="s">
        <v>253</v>
      </c>
      <c r="H116" s="27" t="s">
        <v>254</v>
      </c>
      <c r="I116" s="27" t="s">
        <v>238</v>
      </c>
      <c r="J116" s="27" t="s">
        <v>38</v>
      </c>
      <c r="K116" s="27" t="s">
        <v>1055</v>
      </c>
      <c r="L116" s="28">
        <v>44092</v>
      </c>
      <c r="M116" s="27" t="s">
        <v>1056</v>
      </c>
      <c r="N116" s="27" t="s">
        <v>1054</v>
      </c>
      <c r="O116" s="29">
        <v>1300000</v>
      </c>
      <c r="P116" s="27" t="s">
        <v>1057</v>
      </c>
      <c r="Q116" s="27" t="s">
        <v>538</v>
      </c>
      <c r="R116" s="27" t="s">
        <v>138</v>
      </c>
      <c r="S116" s="27" t="s">
        <v>612</v>
      </c>
      <c r="T116" s="27" t="s">
        <v>243</v>
      </c>
      <c r="U116" s="27" t="s">
        <v>613</v>
      </c>
      <c r="V116" s="27" t="s">
        <v>245</v>
      </c>
      <c r="W116" s="27" t="s">
        <v>246</v>
      </c>
      <c r="X116" s="27" t="s">
        <v>614</v>
      </c>
      <c r="Y116" s="27" t="s">
        <v>1058</v>
      </c>
      <c r="Z116" s="27" t="s">
        <v>1059</v>
      </c>
      <c r="AA116" s="27" t="s">
        <v>1060</v>
      </c>
      <c r="AB116" s="27" t="s">
        <v>1061</v>
      </c>
      <c r="AC116" s="27" t="s">
        <v>1057</v>
      </c>
      <c r="AD116" s="27" t="s">
        <v>239</v>
      </c>
    </row>
    <row r="117" spans="1:30" hidden="1" x14ac:dyDescent="0.25">
      <c r="A117" s="27" t="s">
        <v>233</v>
      </c>
      <c r="B117" s="30" t="s">
        <v>313</v>
      </c>
      <c r="C117" s="30" t="s">
        <v>30</v>
      </c>
      <c r="D117" s="30" t="s">
        <v>43</v>
      </c>
      <c r="E117" s="27" t="s">
        <v>252</v>
      </c>
      <c r="F117" s="27" t="s">
        <v>236</v>
      </c>
      <c r="G117" s="27" t="s">
        <v>253</v>
      </c>
      <c r="H117" s="27" t="s">
        <v>254</v>
      </c>
      <c r="I117" s="27" t="s">
        <v>238</v>
      </c>
      <c r="J117" s="27" t="s">
        <v>38</v>
      </c>
      <c r="K117" s="27" t="s">
        <v>1062</v>
      </c>
      <c r="L117" s="28">
        <v>44094</v>
      </c>
      <c r="M117" s="27" t="s">
        <v>1063</v>
      </c>
      <c r="N117" s="27" t="s">
        <v>1064</v>
      </c>
      <c r="O117" s="29">
        <v>875000</v>
      </c>
      <c r="P117" s="27" t="s">
        <v>1065</v>
      </c>
      <c r="Q117" s="27" t="s">
        <v>538</v>
      </c>
      <c r="R117" s="27" t="s">
        <v>139</v>
      </c>
      <c r="S117" s="27" t="s">
        <v>345</v>
      </c>
      <c r="T117" s="27" t="s">
        <v>243</v>
      </c>
      <c r="U117" s="27" t="s">
        <v>346</v>
      </c>
      <c r="V117" s="27" t="s">
        <v>245</v>
      </c>
      <c r="W117" s="27" t="s">
        <v>246</v>
      </c>
      <c r="X117" s="27" t="s">
        <v>347</v>
      </c>
      <c r="Y117" s="27" t="s">
        <v>348</v>
      </c>
      <c r="Z117" s="27" t="s">
        <v>1066</v>
      </c>
      <c r="AA117" s="27" t="s">
        <v>1067</v>
      </c>
      <c r="AB117" s="27" t="s">
        <v>1068</v>
      </c>
      <c r="AC117" s="27" t="s">
        <v>1065</v>
      </c>
      <c r="AD117" s="27" t="s">
        <v>239</v>
      </c>
    </row>
    <row r="118" spans="1:30" hidden="1" x14ac:dyDescent="0.25">
      <c r="A118" s="27" t="s">
        <v>233</v>
      </c>
      <c r="B118" s="30" t="s">
        <v>313</v>
      </c>
      <c r="C118" s="30" t="s">
        <v>30</v>
      </c>
      <c r="D118" s="30" t="s">
        <v>43</v>
      </c>
      <c r="E118" s="27" t="s">
        <v>252</v>
      </c>
      <c r="F118" s="27" t="s">
        <v>236</v>
      </c>
      <c r="G118" s="27" t="s">
        <v>253</v>
      </c>
      <c r="H118" s="27" t="s">
        <v>254</v>
      </c>
      <c r="I118" s="27" t="s">
        <v>238</v>
      </c>
      <c r="J118" s="27" t="s">
        <v>38</v>
      </c>
      <c r="K118" s="27" t="s">
        <v>1069</v>
      </c>
      <c r="L118" s="28">
        <v>44098</v>
      </c>
      <c r="M118" s="27" t="s">
        <v>1070</v>
      </c>
      <c r="N118" s="27" t="s">
        <v>1071</v>
      </c>
      <c r="O118" s="29">
        <v>1425000</v>
      </c>
      <c r="P118" s="27" t="s">
        <v>1072</v>
      </c>
      <c r="Q118" s="27" t="s">
        <v>538</v>
      </c>
      <c r="R118" s="27" t="s">
        <v>140</v>
      </c>
      <c r="S118" s="27" t="s">
        <v>1073</v>
      </c>
      <c r="T118" s="27" t="s">
        <v>243</v>
      </c>
      <c r="U118" s="27" t="s">
        <v>1074</v>
      </c>
      <c r="V118" s="27" t="s">
        <v>245</v>
      </c>
      <c r="W118" s="27" t="s">
        <v>246</v>
      </c>
      <c r="X118" s="27" t="s">
        <v>247</v>
      </c>
      <c r="Y118" s="27" t="s">
        <v>1075</v>
      </c>
      <c r="Z118" s="27" t="s">
        <v>1076</v>
      </c>
      <c r="AA118" s="27" t="s">
        <v>1077</v>
      </c>
      <c r="AB118" s="27" t="s">
        <v>1078</v>
      </c>
      <c r="AC118" s="27" t="s">
        <v>1072</v>
      </c>
      <c r="AD118" s="27" t="s">
        <v>239</v>
      </c>
    </row>
    <row r="119" spans="1:30" hidden="1" x14ac:dyDescent="0.25">
      <c r="A119" s="27" t="s">
        <v>233</v>
      </c>
      <c r="B119" s="30" t="s">
        <v>313</v>
      </c>
      <c r="C119" s="30" t="s">
        <v>30</v>
      </c>
      <c r="D119" s="30" t="s">
        <v>43</v>
      </c>
      <c r="E119" s="27" t="s">
        <v>252</v>
      </c>
      <c r="F119" s="27" t="s">
        <v>236</v>
      </c>
      <c r="G119" s="27" t="s">
        <v>253</v>
      </c>
      <c r="H119" s="27" t="s">
        <v>254</v>
      </c>
      <c r="I119" s="27" t="s">
        <v>238</v>
      </c>
      <c r="J119" s="27" t="s">
        <v>38</v>
      </c>
      <c r="K119" s="27" t="s">
        <v>1079</v>
      </c>
      <c r="L119" s="28">
        <v>44100</v>
      </c>
      <c r="M119" s="27" t="s">
        <v>1080</v>
      </c>
      <c r="N119" s="27" t="s">
        <v>1081</v>
      </c>
      <c r="O119" s="29">
        <v>2725000</v>
      </c>
      <c r="P119" s="27" t="s">
        <v>1082</v>
      </c>
      <c r="Q119" s="27" t="s">
        <v>538</v>
      </c>
      <c r="R119" s="27" t="s">
        <v>141</v>
      </c>
      <c r="S119" s="27" t="s">
        <v>1083</v>
      </c>
      <c r="T119" s="27" t="s">
        <v>286</v>
      </c>
      <c r="U119" s="27" t="s">
        <v>1084</v>
      </c>
      <c r="V119" s="27" t="s">
        <v>245</v>
      </c>
      <c r="W119" s="27" t="s">
        <v>246</v>
      </c>
      <c r="X119" s="27" t="s">
        <v>1085</v>
      </c>
      <c r="Y119" s="27" t="s">
        <v>1086</v>
      </c>
      <c r="Z119" s="27" t="s">
        <v>1087</v>
      </c>
      <c r="AA119" s="27"/>
      <c r="AB119" s="27"/>
      <c r="AC119" s="27"/>
      <c r="AD119" s="27" t="s">
        <v>239</v>
      </c>
    </row>
    <row r="120" spans="1:30" ht="39" hidden="1" x14ac:dyDescent="0.25">
      <c r="A120" s="27" t="s">
        <v>233</v>
      </c>
      <c r="B120" s="30" t="s">
        <v>313</v>
      </c>
      <c r="C120" s="30" t="s">
        <v>30</v>
      </c>
      <c r="D120" s="30" t="s">
        <v>43</v>
      </c>
      <c r="E120" s="27" t="s">
        <v>252</v>
      </c>
      <c r="F120" s="27" t="s">
        <v>236</v>
      </c>
      <c r="G120" s="27"/>
      <c r="H120" s="27" t="s">
        <v>187</v>
      </c>
      <c r="I120" s="27" t="s">
        <v>238</v>
      </c>
      <c r="J120" s="27" t="s">
        <v>38</v>
      </c>
      <c r="K120" s="27" t="s">
        <v>1088</v>
      </c>
      <c r="L120" s="28">
        <v>44098</v>
      </c>
      <c r="M120" s="27" t="s">
        <v>1089</v>
      </c>
      <c r="N120" s="27" t="s">
        <v>1081</v>
      </c>
      <c r="O120" s="29">
        <v>1450000</v>
      </c>
      <c r="P120" s="27" t="s">
        <v>1090</v>
      </c>
      <c r="Q120" s="27" t="s">
        <v>538</v>
      </c>
      <c r="R120" s="27" t="s">
        <v>142</v>
      </c>
      <c r="S120" s="27" t="s">
        <v>1091</v>
      </c>
      <c r="T120" s="27" t="s">
        <v>286</v>
      </c>
      <c r="U120" s="27" t="s">
        <v>1092</v>
      </c>
      <c r="V120" s="27" t="s">
        <v>245</v>
      </c>
      <c r="W120" s="27" t="s">
        <v>246</v>
      </c>
      <c r="X120" s="27" t="s">
        <v>1093</v>
      </c>
      <c r="Y120" s="27" t="s">
        <v>1094</v>
      </c>
      <c r="Z120" s="27" t="s">
        <v>1095</v>
      </c>
      <c r="AA120" s="27" t="s">
        <v>1096</v>
      </c>
      <c r="AB120" s="27" t="s">
        <v>1097</v>
      </c>
      <c r="AC120" s="27" t="s">
        <v>1090</v>
      </c>
      <c r="AD120" s="27" t="s">
        <v>239</v>
      </c>
    </row>
    <row r="121" spans="1:30" ht="39" hidden="1" x14ac:dyDescent="0.25">
      <c r="A121" s="27" t="s">
        <v>233</v>
      </c>
      <c r="B121" s="27" t="s">
        <v>234</v>
      </c>
      <c r="C121" s="30" t="s">
        <v>30</v>
      </c>
      <c r="D121" s="27" t="s">
        <v>32</v>
      </c>
      <c r="E121" s="27" t="s">
        <v>252</v>
      </c>
      <c r="F121" s="27" t="s">
        <v>236</v>
      </c>
      <c r="G121" s="27"/>
      <c r="H121" s="27" t="s">
        <v>187</v>
      </c>
      <c r="I121" s="27" t="s">
        <v>238</v>
      </c>
      <c r="J121" s="27" t="s">
        <v>38</v>
      </c>
      <c r="K121" s="27" t="s">
        <v>1098</v>
      </c>
      <c r="L121" s="28">
        <v>44069</v>
      </c>
      <c r="M121" s="27" t="s">
        <v>1099</v>
      </c>
      <c r="N121" s="27" t="s">
        <v>1100</v>
      </c>
      <c r="O121" s="29">
        <v>2400000</v>
      </c>
      <c r="P121" s="27" t="s">
        <v>1101</v>
      </c>
      <c r="Q121" s="27" t="s">
        <v>1102</v>
      </c>
      <c r="R121" s="27" t="s">
        <v>143</v>
      </c>
      <c r="S121" s="27" t="s">
        <v>632</v>
      </c>
      <c r="T121" s="27" t="s">
        <v>286</v>
      </c>
      <c r="U121" s="27" t="s">
        <v>633</v>
      </c>
      <c r="V121" s="27" t="s">
        <v>245</v>
      </c>
      <c r="W121" s="27" t="s">
        <v>246</v>
      </c>
      <c r="X121" s="27" t="s">
        <v>634</v>
      </c>
      <c r="Y121" s="27" t="s">
        <v>635</v>
      </c>
      <c r="Z121" s="27" t="s">
        <v>1103</v>
      </c>
      <c r="AA121" s="27" t="s">
        <v>1104</v>
      </c>
      <c r="AB121" s="27" t="s">
        <v>1100</v>
      </c>
      <c r="AC121" s="27" t="s">
        <v>746</v>
      </c>
      <c r="AD121" s="27" t="s">
        <v>250</v>
      </c>
    </row>
    <row r="122" spans="1:30" ht="26.25" hidden="1" x14ac:dyDescent="0.25">
      <c r="A122" s="27" t="s">
        <v>233</v>
      </c>
      <c r="B122" s="27" t="s">
        <v>234</v>
      </c>
      <c r="C122" s="30" t="s">
        <v>30</v>
      </c>
      <c r="D122" s="27" t="s">
        <v>32</v>
      </c>
      <c r="E122" s="27" t="s">
        <v>252</v>
      </c>
      <c r="F122" s="27" t="s">
        <v>236</v>
      </c>
      <c r="G122" s="27"/>
      <c r="H122" s="27" t="s">
        <v>187</v>
      </c>
      <c r="I122" s="27" t="s">
        <v>238</v>
      </c>
      <c r="J122" s="27" t="s">
        <v>38</v>
      </c>
      <c r="K122" s="27" t="s">
        <v>1105</v>
      </c>
      <c r="L122" s="28">
        <v>44067</v>
      </c>
      <c r="M122" s="27" t="s">
        <v>1106</v>
      </c>
      <c r="N122" s="27" t="s">
        <v>1100</v>
      </c>
      <c r="O122" s="29">
        <v>21000000</v>
      </c>
      <c r="P122" s="27" t="s">
        <v>1107</v>
      </c>
      <c r="Q122" s="27" t="s">
        <v>538</v>
      </c>
      <c r="R122" s="27" t="s">
        <v>144</v>
      </c>
      <c r="S122" s="27" t="s">
        <v>632</v>
      </c>
      <c r="T122" s="27" t="s">
        <v>286</v>
      </c>
      <c r="U122" s="27" t="s">
        <v>633</v>
      </c>
      <c r="V122" s="27" t="s">
        <v>245</v>
      </c>
      <c r="W122" s="27" t="s">
        <v>246</v>
      </c>
      <c r="X122" s="27" t="s">
        <v>634</v>
      </c>
      <c r="Y122" s="27" t="s">
        <v>635</v>
      </c>
      <c r="Z122" s="27" t="s">
        <v>1108</v>
      </c>
      <c r="AA122" s="27" t="s">
        <v>1109</v>
      </c>
      <c r="AB122" s="27" t="s">
        <v>1100</v>
      </c>
      <c r="AC122" s="27" t="s">
        <v>1107</v>
      </c>
      <c r="AD122" s="27" t="s">
        <v>250</v>
      </c>
    </row>
    <row r="123" spans="1:30" ht="39" hidden="1" x14ac:dyDescent="0.25">
      <c r="A123" s="27" t="s">
        <v>233</v>
      </c>
      <c r="B123" s="27" t="s">
        <v>234</v>
      </c>
      <c r="C123" s="30" t="s">
        <v>30</v>
      </c>
      <c r="D123" s="27" t="s">
        <v>32</v>
      </c>
      <c r="E123" s="27" t="s">
        <v>252</v>
      </c>
      <c r="F123" s="27" t="s">
        <v>236</v>
      </c>
      <c r="G123" s="27"/>
      <c r="H123" s="27" t="s">
        <v>187</v>
      </c>
      <c r="I123" s="27" t="s">
        <v>238</v>
      </c>
      <c r="J123" s="27" t="s">
        <v>38</v>
      </c>
      <c r="K123" s="27" t="s">
        <v>1110</v>
      </c>
      <c r="L123" s="28">
        <v>44082</v>
      </c>
      <c r="M123" s="27" t="s">
        <v>1111</v>
      </c>
      <c r="N123" s="27" t="s">
        <v>1112</v>
      </c>
      <c r="O123" s="29">
        <v>30000000</v>
      </c>
      <c r="P123" s="27" t="s">
        <v>827</v>
      </c>
      <c r="Q123" s="27" t="s">
        <v>538</v>
      </c>
      <c r="R123" s="27" t="s">
        <v>145</v>
      </c>
      <c r="S123" s="27" t="s">
        <v>460</v>
      </c>
      <c r="T123" s="27" t="s">
        <v>286</v>
      </c>
      <c r="U123" s="27" t="s">
        <v>461</v>
      </c>
      <c r="V123" s="27" t="s">
        <v>245</v>
      </c>
      <c r="W123" s="27" t="s">
        <v>246</v>
      </c>
      <c r="X123" s="27" t="s">
        <v>462</v>
      </c>
      <c r="Y123" s="27" t="s">
        <v>463</v>
      </c>
      <c r="Z123" s="27" t="s">
        <v>1113</v>
      </c>
      <c r="AA123" s="27" t="s">
        <v>1114</v>
      </c>
      <c r="AB123" s="27" t="s">
        <v>1112</v>
      </c>
      <c r="AC123" s="27" t="s">
        <v>827</v>
      </c>
      <c r="AD123" s="27" t="s">
        <v>250</v>
      </c>
    </row>
    <row r="124" spans="1:30" hidden="1" x14ac:dyDescent="0.25">
      <c r="A124" s="27" t="s">
        <v>233</v>
      </c>
      <c r="B124" s="27" t="s">
        <v>234</v>
      </c>
      <c r="C124" s="30" t="s">
        <v>30</v>
      </c>
      <c r="D124" s="27" t="s">
        <v>32</v>
      </c>
      <c r="E124" s="27" t="s">
        <v>235</v>
      </c>
      <c r="F124" s="27" t="s">
        <v>236</v>
      </c>
      <c r="G124" s="27" t="s">
        <v>253</v>
      </c>
      <c r="H124" s="27" t="s">
        <v>254</v>
      </c>
      <c r="I124" s="27" t="s">
        <v>238</v>
      </c>
      <c r="J124" s="27" t="s">
        <v>33</v>
      </c>
      <c r="K124" s="27" t="s">
        <v>1115</v>
      </c>
      <c r="L124" s="28">
        <v>44085</v>
      </c>
      <c r="M124" s="27" t="s">
        <v>1116</v>
      </c>
      <c r="N124" s="27" t="s">
        <v>1117</v>
      </c>
      <c r="O124" s="29">
        <v>1490000</v>
      </c>
      <c r="P124" s="27" t="s">
        <v>1118</v>
      </c>
      <c r="Q124" s="27" t="s">
        <v>538</v>
      </c>
      <c r="R124" s="27" t="s">
        <v>146</v>
      </c>
      <c r="S124" s="27" t="s">
        <v>1119</v>
      </c>
      <c r="T124" s="27" t="s">
        <v>243</v>
      </c>
      <c r="U124" s="27" t="s">
        <v>1120</v>
      </c>
      <c r="V124" s="27" t="s">
        <v>245</v>
      </c>
      <c r="W124" s="27" t="s">
        <v>246</v>
      </c>
      <c r="X124" s="27" t="s">
        <v>1121</v>
      </c>
      <c r="Y124" s="27" t="s">
        <v>1122</v>
      </c>
      <c r="Z124" s="27" t="s">
        <v>1123</v>
      </c>
      <c r="AA124" s="27" t="s">
        <v>1124</v>
      </c>
      <c r="AB124" s="27" t="s">
        <v>1125</v>
      </c>
      <c r="AC124" s="27" t="s">
        <v>1118</v>
      </c>
      <c r="AD124" s="27" t="s">
        <v>250</v>
      </c>
    </row>
    <row r="125" spans="1:30" hidden="1" x14ac:dyDescent="0.25">
      <c r="A125" s="27" t="s">
        <v>233</v>
      </c>
      <c r="B125" s="27" t="s">
        <v>234</v>
      </c>
      <c r="C125" s="30" t="s">
        <v>30</v>
      </c>
      <c r="D125" s="27" t="s">
        <v>32</v>
      </c>
      <c r="E125" s="27" t="s">
        <v>235</v>
      </c>
      <c r="F125" s="27" t="s">
        <v>236</v>
      </c>
      <c r="G125" s="27" t="s">
        <v>271</v>
      </c>
      <c r="H125" s="27" t="s">
        <v>272</v>
      </c>
      <c r="I125" s="27" t="s">
        <v>238</v>
      </c>
      <c r="J125" s="27" t="s">
        <v>50</v>
      </c>
      <c r="K125" s="27" t="s">
        <v>1126</v>
      </c>
      <c r="L125" s="28">
        <v>44088</v>
      </c>
      <c r="M125" s="27" t="s">
        <v>1127</v>
      </c>
      <c r="N125" s="27" t="s">
        <v>1046</v>
      </c>
      <c r="O125" s="29">
        <v>3108000</v>
      </c>
      <c r="P125" s="27" t="s">
        <v>1128</v>
      </c>
      <c r="Q125" s="27" t="s">
        <v>538</v>
      </c>
      <c r="R125" s="27" t="s">
        <v>147</v>
      </c>
      <c r="S125" s="27" t="s">
        <v>1129</v>
      </c>
      <c r="T125" s="27" t="s">
        <v>243</v>
      </c>
      <c r="U125" s="27" t="s">
        <v>1130</v>
      </c>
      <c r="V125" s="27" t="s">
        <v>245</v>
      </c>
      <c r="W125" s="27" t="s">
        <v>246</v>
      </c>
      <c r="X125" s="27" t="s">
        <v>1131</v>
      </c>
      <c r="Y125" s="27" t="s">
        <v>1132</v>
      </c>
      <c r="Z125" s="27" t="s">
        <v>280</v>
      </c>
      <c r="AA125" s="27" t="s">
        <v>1133</v>
      </c>
      <c r="AB125" s="27" t="s">
        <v>1054</v>
      </c>
      <c r="AC125" s="27" t="s">
        <v>1128</v>
      </c>
      <c r="AD125" s="27" t="s">
        <v>250</v>
      </c>
    </row>
    <row r="126" spans="1:30" hidden="1" x14ac:dyDescent="0.25">
      <c r="A126" s="27" t="s">
        <v>233</v>
      </c>
      <c r="B126" s="27" t="s">
        <v>234</v>
      </c>
      <c r="C126" s="30" t="s">
        <v>30</v>
      </c>
      <c r="D126" s="27" t="s">
        <v>32</v>
      </c>
      <c r="E126" s="27" t="s">
        <v>235</v>
      </c>
      <c r="F126" s="27" t="s">
        <v>236</v>
      </c>
      <c r="G126" s="27" t="s">
        <v>253</v>
      </c>
      <c r="H126" s="27" t="s">
        <v>254</v>
      </c>
      <c r="I126" s="27" t="s">
        <v>238</v>
      </c>
      <c r="J126" s="27" t="s">
        <v>148</v>
      </c>
      <c r="K126" s="27" t="s">
        <v>1134</v>
      </c>
      <c r="L126" s="28">
        <v>44098</v>
      </c>
      <c r="M126" s="27" t="s">
        <v>1135</v>
      </c>
      <c r="N126" s="27" t="s">
        <v>1071</v>
      </c>
      <c r="O126" s="29">
        <v>2540000</v>
      </c>
      <c r="P126" s="27" t="s">
        <v>1136</v>
      </c>
      <c r="Q126" s="27" t="s">
        <v>538</v>
      </c>
      <c r="R126" s="27" t="s">
        <v>149</v>
      </c>
      <c r="S126" s="27" t="s">
        <v>1137</v>
      </c>
      <c r="T126" s="27" t="s">
        <v>243</v>
      </c>
      <c r="U126" s="27" t="s">
        <v>1138</v>
      </c>
      <c r="V126" s="27" t="s">
        <v>245</v>
      </c>
      <c r="W126" s="27" t="s">
        <v>246</v>
      </c>
      <c r="X126" s="27" t="s">
        <v>1139</v>
      </c>
      <c r="Y126" s="27" t="s">
        <v>1140</v>
      </c>
      <c r="Z126" s="27" t="s">
        <v>1141</v>
      </c>
      <c r="AA126" s="27" t="s">
        <v>1142</v>
      </c>
      <c r="AB126" s="27" t="s">
        <v>1061</v>
      </c>
      <c r="AC126" s="27" t="s">
        <v>1136</v>
      </c>
      <c r="AD126" s="27" t="s">
        <v>250</v>
      </c>
    </row>
    <row r="127" spans="1:30" hidden="1" x14ac:dyDescent="0.25">
      <c r="A127" s="27" t="s">
        <v>233</v>
      </c>
      <c r="B127" s="27" t="s">
        <v>234</v>
      </c>
      <c r="C127" s="30" t="s">
        <v>30</v>
      </c>
      <c r="D127" s="27" t="s">
        <v>32</v>
      </c>
      <c r="E127" s="27" t="s">
        <v>252</v>
      </c>
      <c r="F127" s="27" t="s">
        <v>236</v>
      </c>
      <c r="G127" s="27" t="s">
        <v>253</v>
      </c>
      <c r="H127" s="27" t="s">
        <v>254</v>
      </c>
      <c r="I127" s="27" t="s">
        <v>238</v>
      </c>
      <c r="J127" s="27" t="s">
        <v>38</v>
      </c>
      <c r="K127" s="27" t="s">
        <v>1143</v>
      </c>
      <c r="L127" s="28">
        <v>44098</v>
      </c>
      <c r="M127" s="27" t="s">
        <v>1144</v>
      </c>
      <c r="N127" s="27" t="s">
        <v>1125</v>
      </c>
      <c r="O127" s="29">
        <v>3600000</v>
      </c>
      <c r="P127" s="27" t="s">
        <v>1145</v>
      </c>
      <c r="Q127" s="27" t="s">
        <v>538</v>
      </c>
      <c r="R127" s="27" t="s">
        <v>150</v>
      </c>
      <c r="S127" s="27" t="s">
        <v>1146</v>
      </c>
      <c r="T127" s="27" t="s">
        <v>243</v>
      </c>
      <c r="U127" s="27" t="s">
        <v>1147</v>
      </c>
      <c r="V127" s="27" t="s">
        <v>245</v>
      </c>
      <c r="W127" s="27" t="s">
        <v>246</v>
      </c>
      <c r="X127" s="27" t="s">
        <v>1148</v>
      </c>
      <c r="Y127" s="27" t="s">
        <v>1149</v>
      </c>
      <c r="Z127" s="27" t="s">
        <v>592</v>
      </c>
      <c r="AA127" s="27" t="s">
        <v>1143</v>
      </c>
      <c r="AB127" s="27" t="s">
        <v>1150</v>
      </c>
      <c r="AC127" s="27" t="s">
        <v>1145</v>
      </c>
      <c r="AD127" s="27" t="s">
        <v>250</v>
      </c>
    </row>
    <row r="128" spans="1:30" hidden="1" x14ac:dyDescent="0.25">
      <c r="A128" s="27" t="s">
        <v>233</v>
      </c>
      <c r="B128" s="27" t="s">
        <v>234</v>
      </c>
      <c r="C128" s="30" t="s">
        <v>30</v>
      </c>
      <c r="D128" s="27" t="s">
        <v>32</v>
      </c>
      <c r="E128" s="27" t="s">
        <v>252</v>
      </c>
      <c r="F128" s="27" t="s">
        <v>236</v>
      </c>
      <c r="G128" s="27" t="s">
        <v>253</v>
      </c>
      <c r="H128" s="27" t="s">
        <v>254</v>
      </c>
      <c r="I128" s="27" t="s">
        <v>238</v>
      </c>
      <c r="J128" s="27" t="s">
        <v>38</v>
      </c>
      <c r="K128" s="27" t="s">
        <v>1151</v>
      </c>
      <c r="L128" s="28">
        <v>44098</v>
      </c>
      <c r="M128" s="27" t="s">
        <v>1152</v>
      </c>
      <c r="N128" s="27" t="s">
        <v>1125</v>
      </c>
      <c r="O128" s="29">
        <v>240000</v>
      </c>
      <c r="P128" s="27" t="s">
        <v>681</v>
      </c>
      <c r="Q128" s="27" t="s">
        <v>538</v>
      </c>
      <c r="R128" s="27" t="s">
        <v>151</v>
      </c>
      <c r="S128" s="27" t="s">
        <v>1146</v>
      </c>
      <c r="T128" s="27" t="s">
        <v>243</v>
      </c>
      <c r="U128" s="27" t="s">
        <v>1147</v>
      </c>
      <c r="V128" s="27" t="s">
        <v>245</v>
      </c>
      <c r="W128" s="27" t="s">
        <v>246</v>
      </c>
      <c r="X128" s="27" t="s">
        <v>1148</v>
      </c>
      <c r="Y128" s="27" t="s">
        <v>1149</v>
      </c>
      <c r="Z128" s="27" t="s">
        <v>592</v>
      </c>
      <c r="AA128" s="27" t="s">
        <v>1151</v>
      </c>
      <c r="AB128" s="27" t="s">
        <v>1150</v>
      </c>
      <c r="AC128" s="27" t="s">
        <v>681</v>
      </c>
      <c r="AD128" s="27" t="s">
        <v>250</v>
      </c>
    </row>
    <row r="129" spans="1:30" hidden="1" x14ac:dyDescent="0.25">
      <c r="A129" s="27" t="s">
        <v>233</v>
      </c>
      <c r="B129" s="27" t="s">
        <v>234</v>
      </c>
      <c r="C129" s="30" t="s">
        <v>30</v>
      </c>
      <c r="D129" s="27" t="s">
        <v>32</v>
      </c>
      <c r="E129" s="27" t="s">
        <v>252</v>
      </c>
      <c r="F129" s="27" t="s">
        <v>236</v>
      </c>
      <c r="G129" s="27" t="s">
        <v>253</v>
      </c>
      <c r="H129" s="27" t="s">
        <v>254</v>
      </c>
      <c r="I129" s="27" t="s">
        <v>238</v>
      </c>
      <c r="J129" s="27" t="s">
        <v>38</v>
      </c>
      <c r="K129" s="27" t="s">
        <v>1153</v>
      </c>
      <c r="L129" s="28">
        <v>44098</v>
      </c>
      <c r="M129" s="27" t="s">
        <v>1154</v>
      </c>
      <c r="N129" s="27" t="s">
        <v>1125</v>
      </c>
      <c r="O129" s="29">
        <v>2160000</v>
      </c>
      <c r="P129" s="27" t="s">
        <v>1155</v>
      </c>
      <c r="Q129" s="27" t="s">
        <v>538</v>
      </c>
      <c r="R129" s="27" t="s">
        <v>152</v>
      </c>
      <c r="S129" s="27" t="s">
        <v>1146</v>
      </c>
      <c r="T129" s="27" t="s">
        <v>243</v>
      </c>
      <c r="U129" s="27" t="s">
        <v>1147</v>
      </c>
      <c r="V129" s="27" t="s">
        <v>245</v>
      </c>
      <c r="W129" s="27" t="s">
        <v>246</v>
      </c>
      <c r="X129" s="27" t="s">
        <v>1148</v>
      </c>
      <c r="Y129" s="27" t="s">
        <v>1149</v>
      </c>
      <c r="Z129" s="27" t="s">
        <v>592</v>
      </c>
      <c r="AA129" s="27" t="s">
        <v>1153</v>
      </c>
      <c r="AB129" s="27" t="s">
        <v>1150</v>
      </c>
      <c r="AC129" s="27" t="s">
        <v>1155</v>
      </c>
      <c r="AD129" s="27" t="s">
        <v>250</v>
      </c>
    </row>
    <row r="130" spans="1:30" ht="39" hidden="1" x14ac:dyDescent="0.25">
      <c r="A130" s="27" t="s">
        <v>233</v>
      </c>
      <c r="B130" s="27" t="s">
        <v>234</v>
      </c>
      <c r="C130" s="30" t="s">
        <v>30</v>
      </c>
      <c r="D130" s="27" t="s">
        <v>32</v>
      </c>
      <c r="E130" s="27" t="s">
        <v>252</v>
      </c>
      <c r="F130" s="27" t="s">
        <v>236</v>
      </c>
      <c r="G130" s="27"/>
      <c r="H130" s="27" t="s">
        <v>237</v>
      </c>
      <c r="I130" s="27" t="s">
        <v>238</v>
      </c>
      <c r="J130" s="27" t="s">
        <v>38</v>
      </c>
      <c r="K130" s="27" t="s">
        <v>1156</v>
      </c>
      <c r="L130" s="28">
        <v>44097</v>
      </c>
      <c r="M130" s="27" t="s">
        <v>1157</v>
      </c>
      <c r="N130" s="27" t="s">
        <v>1061</v>
      </c>
      <c r="O130" s="29">
        <v>1831007</v>
      </c>
      <c r="P130" s="27" t="s">
        <v>1158</v>
      </c>
      <c r="Q130" s="27" t="s">
        <v>538</v>
      </c>
      <c r="R130" s="27" t="s">
        <v>153</v>
      </c>
      <c r="S130" s="27" t="s">
        <v>1159</v>
      </c>
      <c r="T130" s="27" t="s">
        <v>286</v>
      </c>
      <c r="U130" s="27" t="s">
        <v>1160</v>
      </c>
      <c r="V130" s="27" t="s">
        <v>245</v>
      </c>
      <c r="W130" s="27" t="s">
        <v>246</v>
      </c>
      <c r="X130" s="27" t="s">
        <v>1161</v>
      </c>
      <c r="Y130" s="27" t="s">
        <v>1162</v>
      </c>
      <c r="Z130" s="27" t="s">
        <v>1163</v>
      </c>
      <c r="AA130" s="27" t="s">
        <v>1164</v>
      </c>
      <c r="AB130" s="27" t="s">
        <v>1165</v>
      </c>
      <c r="AC130" s="27" t="s">
        <v>1158</v>
      </c>
      <c r="AD130" s="27" t="s">
        <v>250</v>
      </c>
    </row>
    <row r="131" spans="1:30" hidden="1" x14ac:dyDescent="0.25">
      <c r="A131" s="27" t="s">
        <v>233</v>
      </c>
      <c r="B131" s="30" t="s">
        <v>313</v>
      </c>
      <c r="C131" s="30" t="s">
        <v>31</v>
      </c>
      <c r="D131" s="30" t="s">
        <v>43</v>
      </c>
      <c r="E131" s="27" t="s">
        <v>252</v>
      </c>
      <c r="F131" s="27" t="s">
        <v>236</v>
      </c>
      <c r="G131" s="27" t="s">
        <v>253</v>
      </c>
      <c r="H131" s="27" t="s">
        <v>254</v>
      </c>
      <c r="I131" s="27" t="s">
        <v>238</v>
      </c>
      <c r="J131" s="27" t="s">
        <v>38</v>
      </c>
      <c r="K131" s="27" t="s">
        <v>1166</v>
      </c>
      <c r="L131" s="28">
        <v>44111</v>
      </c>
      <c r="M131" s="27" t="s">
        <v>1167</v>
      </c>
      <c r="N131" s="27" t="s">
        <v>1078</v>
      </c>
      <c r="O131" s="29">
        <v>1371370</v>
      </c>
      <c r="P131" s="27" t="s">
        <v>1168</v>
      </c>
      <c r="Q131" s="27" t="s">
        <v>538</v>
      </c>
      <c r="R131" s="27" t="s">
        <v>154</v>
      </c>
      <c r="S131" s="27" t="s">
        <v>1169</v>
      </c>
      <c r="T131" s="27" t="s">
        <v>243</v>
      </c>
      <c r="U131" s="27" t="s">
        <v>1170</v>
      </c>
      <c r="V131" s="27" t="s">
        <v>245</v>
      </c>
      <c r="W131" s="27" t="s">
        <v>246</v>
      </c>
      <c r="X131" s="27" t="s">
        <v>1171</v>
      </c>
      <c r="Y131" s="27" t="s">
        <v>1172</v>
      </c>
      <c r="Z131" s="27" t="s">
        <v>1173</v>
      </c>
      <c r="AA131" s="27" t="s">
        <v>825</v>
      </c>
      <c r="AB131" s="27" t="s">
        <v>1174</v>
      </c>
      <c r="AC131" s="27" t="s">
        <v>1168</v>
      </c>
      <c r="AD131" s="27" t="s">
        <v>239</v>
      </c>
    </row>
    <row r="132" spans="1:30" hidden="1" x14ac:dyDescent="0.25">
      <c r="A132" s="27" t="s">
        <v>233</v>
      </c>
      <c r="B132" s="30" t="s">
        <v>313</v>
      </c>
      <c r="C132" s="30" t="s">
        <v>31</v>
      </c>
      <c r="D132" s="30" t="s">
        <v>43</v>
      </c>
      <c r="E132" s="27" t="s">
        <v>252</v>
      </c>
      <c r="F132" s="27" t="s">
        <v>236</v>
      </c>
      <c r="G132" s="27" t="s">
        <v>253</v>
      </c>
      <c r="H132" s="27" t="s">
        <v>254</v>
      </c>
      <c r="I132" s="27" t="s">
        <v>238</v>
      </c>
      <c r="J132" s="27" t="s">
        <v>38</v>
      </c>
      <c r="K132" s="27" t="s">
        <v>1175</v>
      </c>
      <c r="L132" s="28">
        <v>44111</v>
      </c>
      <c r="M132" s="27" t="s">
        <v>1176</v>
      </c>
      <c r="N132" s="27" t="s">
        <v>1078</v>
      </c>
      <c r="O132" s="29">
        <v>512000</v>
      </c>
      <c r="P132" s="27" t="s">
        <v>1177</v>
      </c>
      <c r="Q132" s="27" t="s">
        <v>538</v>
      </c>
      <c r="R132" s="27" t="s">
        <v>155</v>
      </c>
      <c r="S132" s="27" t="s">
        <v>1178</v>
      </c>
      <c r="T132" s="27" t="s">
        <v>286</v>
      </c>
      <c r="U132" s="27" t="s">
        <v>1179</v>
      </c>
      <c r="V132" s="27" t="s">
        <v>245</v>
      </c>
      <c r="W132" s="27" t="s">
        <v>246</v>
      </c>
      <c r="X132" s="27" t="s">
        <v>1180</v>
      </c>
      <c r="Y132" s="27" t="s">
        <v>1181</v>
      </c>
      <c r="Z132" s="27" t="s">
        <v>1182</v>
      </c>
      <c r="AA132" s="27" t="s">
        <v>1183</v>
      </c>
      <c r="AB132" s="27" t="s">
        <v>1150</v>
      </c>
      <c r="AC132" s="27" t="s">
        <v>1177</v>
      </c>
      <c r="AD132" s="27" t="s">
        <v>239</v>
      </c>
    </row>
    <row r="133" spans="1:30" hidden="1" x14ac:dyDescent="0.25">
      <c r="A133" s="27" t="s">
        <v>233</v>
      </c>
      <c r="B133" s="30" t="s">
        <v>313</v>
      </c>
      <c r="C133" s="30" t="s">
        <v>31</v>
      </c>
      <c r="D133" s="30" t="s">
        <v>43</v>
      </c>
      <c r="E133" s="27" t="s">
        <v>252</v>
      </c>
      <c r="F133" s="27" t="s">
        <v>236</v>
      </c>
      <c r="G133" s="27" t="s">
        <v>253</v>
      </c>
      <c r="H133" s="27" t="s">
        <v>254</v>
      </c>
      <c r="I133" s="27" t="s">
        <v>238</v>
      </c>
      <c r="J133" s="27" t="s">
        <v>38</v>
      </c>
      <c r="K133" s="27" t="s">
        <v>1184</v>
      </c>
      <c r="L133" s="28">
        <v>44111</v>
      </c>
      <c r="M133" s="27" t="s">
        <v>1185</v>
      </c>
      <c r="N133" s="27" t="s">
        <v>1078</v>
      </c>
      <c r="O133" s="29">
        <v>88000</v>
      </c>
      <c r="P133" s="27" t="s">
        <v>1186</v>
      </c>
      <c r="Q133" s="27" t="s">
        <v>538</v>
      </c>
      <c r="R133" s="27" t="s">
        <v>156</v>
      </c>
      <c r="S133" s="27" t="s">
        <v>306</v>
      </c>
      <c r="T133" s="27" t="s">
        <v>243</v>
      </c>
      <c r="U133" s="27" t="s">
        <v>307</v>
      </c>
      <c r="V133" s="27" t="s">
        <v>245</v>
      </c>
      <c r="W133" s="27" t="s">
        <v>246</v>
      </c>
      <c r="X133" s="27" t="s">
        <v>308</v>
      </c>
      <c r="Y133" s="27" t="s">
        <v>309</v>
      </c>
      <c r="Z133" s="27" t="s">
        <v>1187</v>
      </c>
      <c r="AA133" s="27"/>
      <c r="AB133" s="27"/>
      <c r="AC133" s="27"/>
      <c r="AD133" s="27" t="s">
        <v>239</v>
      </c>
    </row>
    <row r="134" spans="1:30" hidden="1" x14ac:dyDescent="0.25">
      <c r="A134" s="27" t="s">
        <v>233</v>
      </c>
      <c r="B134" s="30" t="s">
        <v>313</v>
      </c>
      <c r="C134" s="30" t="s">
        <v>31</v>
      </c>
      <c r="D134" s="30" t="s">
        <v>43</v>
      </c>
      <c r="E134" s="27" t="s">
        <v>252</v>
      </c>
      <c r="F134" s="27" t="s">
        <v>236</v>
      </c>
      <c r="G134" s="27" t="s">
        <v>253</v>
      </c>
      <c r="H134" s="27" t="s">
        <v>254</v>
      </c>
      <c r="I134" s="27" t="s">
        <v>238</v>
      </c>
      <c r="J134" s="27" t="s">
        <v>38</v>
      </c>
      <c r="K134" s="27" t="s">
        <v>1188</v>
      </c>
      <c r="L134" s="28">
        <v>44111</v>
      </c>
      <c r="M134" s="27" t="s">
        <v>1189</v>
      </c>
      <c r="N134" s="27" t="s">
        <v>1078</v>
      </c>
      <c r="O134" s="29">
        <v>72000</v>
      </c>
      <c r="P134" s="27" t="s">
        <v>1190</v>
      </c>
      <c r="Q134" s="27" t="s">
        <v>538</v>
      </c>
      <c r="R134" s="27" t="s">
        <v>157</v>
      </c>
      <c r="S134" s="27" t="s">
        <v>306</v>
      </c>
      <c r="T134" s="27" t="s">
        <v>243</v>
      </c>
      <c r="U134" s="27" t="s">
        <v>307</v>
      </c>
      <c r="V134" s="27" t="s">
        <v>245</v>
      </c>
      <c r="W134" s="27" t="s">
        <v>246</v>
      </c>
      <c r="X134" s="27" t="s">
        <v>308</v>
      </c>
      <c r="Y134" s="27" t="s">
        <v>309</v>
      </c>
      <c r="Z134" s="27" t="s">
        <v>1191</v>
      </c>
      <c r="AA134" s="27" t="s">
        <v>1192</v>
      </c>
      <c r="AB134" s="27" t="s">
        <v>1174</v>
      </c>
      <c r="AC134" s="27" t="s">
        <v>1190</v>
      </c>
      <c r="AD134" s="27" t="s">
        <v>239</v>
      </c>
    </row>
    <row r="135" spans="1:30" hidden="1" x14ac:dyDescent="0.25">
      <c r="A135" s="27" t="s">
        <v>233</v>
      </c>
      <c r="B135" s="30" t="s">
        <v>313</v>
      </c>
      <c r="C135" s="30" t="s">
        <v>31</v>
      </c>
      <c r="D135" s="30" t="s">
        <v>43</v>
      </c>
      <c r="E135" s="27" t="s">
        <v>252</v>
      </c>
      <c r="F135" s="27" t="s">
        <v>236</v>
      </c>
      <c r="G135" s="27" t="s">
        <v>253</v>
      </c>
      <c r="H135" s="27" t="s">
        <v>254</v>
      </c>
      <c r="I135" s="27" t="s">
        <v>238</v>
      </c>
      <c r="J135" s="27" t="s">
        <v>38</v>
      </c>
      <c r="K135" s="27" t="s">
        <v>1193</v>
      </c>
      <c r="L135" s="28">
        <v>44111</v>
      </c>
      <c r="M135" s="27" t="s">
        <v>1194</v>
      </c>
      <c r="N135" s="27" t="s">
        <v>1078</v>
      </c>
      <c r="O135" s="29">
        <v>477000</v>
      </c>
      <c r="P135" s="27" t="s">
        <v>1195</v>
      </c>
      <c r="Q135" s="27" t="s">
        <v>538</v>
      </c>
      <c r="R135" s="27" t="s">
        <v>158</v>
      </c>
      <c r="S135" s="27" t="s">
        <v>306</v>
      </c>
      <c r="T135" s="27" t="s">
        <v>243</v>
      </c>
      <c r="U135" s="27" t="s">
        <v>307</v>
      </c>
      <c r="V135" s="27" t="s">
        <v>245</v>
      </c>
      <c r="W135" s="27" t="s">
        <v>246</v>
      </c>
      <c r="X135" s="27" t="s">
        <v>308</v>
      </c>
      <c r="Y135" s="27" t="s">
        <v>309</v>
      </c>
      <c r="Z135" s="27" t="s">
        <v>1196</v>
      </c>
      <c r="AA135" s="27" t="s">
        <v>1197</v>
      </c>
      <c r="AB135" s="27" t="s">
        <v>1198</v>
      </c>
      <c r="AC135" s="27" t="s">
        <v>1195</v>
      </c>
      <c r="AD135" s="27" t="s">
        <v>239</v>
      </c>
    </row>
    <row r="136" spans="1:30" ht="26.25" hidden="1" x14ac:dyDescent="0.25">
      <c r="A136" s="27" t="s">
        <v>233</v>
      </c>
      <c r="B136" s="30" t="s">
        <v>313</v>
      </c>
      <c r="C136" s="30" t="s">
        <v>31</v>
      </c>
      <c r="D136" s="30" t="s">
        <v>43</v>
      </c>
      <c r="E136" s="27" t="s">
        <v>252</v>
      </c>
      <c r="F136" s="27" t="s">
        <v>236</v>
      </c>
      <c r="G136" s="27" t="s">
        <v>253</v>
      </c>
      <c r="H136" s="27" t="s">
        <v>254</v>
      </c>
      <c r="I136" s="27" t="s">
        <v>238</v>
      </c>
      <c r="J136" s="27" t="s">
        <v>38</v>
      </c>
      <c r="K136" s="27" t="s">
        <v>1199</v>
      </c>
      <c r="L136" s="28">
        <v>44111</v>
      </c>
      <c r="M136" s="27" t="s">
        <v>1200</v>
      </c>
      <c r="N136" s="27" t="s">
        <v>1078</v>
      </c>
      <c r="O136" s="29">
        <v>1869900</v>
      </c>
      <c r="P136" s="27" t="s">
        <v>1201</v>
      </c>
      <c r="Q136" s="27" t="s">
        <v>538</v>
      </c>
      <c r="R136" s="27" t="s">
        <v>159</v>
      </c>
      <c r="S136" s="27" t="s">
        <v>588</v>
      </c>
      <c r="T136" s="27" t="s">
        <v>243</v>
      </c>
      <c r="U136" s="27" t="s">
        <v>589</v>
      </c>
      <c r="V136" s="27" t="s">
        <v>245</v>
      </c>
      <c r="W136" s="27" t="s">
        <v>246</v>
      </c>
      <c r="X136" s="27" t="s">
        <v>590</v>
      </c>
      <c r="Y136" s="27" t="s">
        <v>591</v>
      </c>
      <c r="Z136" s="27" t="s">
        <v>1202</v>
      </c>
      <c r="AA136" s="27"/>
      <c r="AB136" s="27"/>
      <c r="AC136" s="27"/>
      <c r="AD136" s="27" t="s">
        <v>239</v>
      </c>
    </row>
    <row r="137" spans="1:30" hidden="1" x14ac:dyDescent="0.25">
      <c r="A137" s="27" t="s">
        <v>233</v>
      </c>
      <c r="B137" s="30" t="s">
        <v>313</v>
      </c>
      <c r="C137" s="30" t="s">
        <v>31</v>
      </c>
      <c r="D137" s="30" t="s">
        <v>43</v>
      </c>
      <c r="E137" s="27" t="s">
        <v>252</v>
      </c>
      <c r="F137" s="27" t="s">
        <v>236</v>
      </c>
      <c r="G137" s="27" t="s">
        <v>253</v>
      </c>
      <c r="H137" s="27" t="s">
        <v>254</v>
      </c>
      <c r="I137" s="27" t="s">
        <v>238</v>
      </c>
      <c r="J137" s="27" t="s">
        <v>35</v>
      </c>
      <c r="K137" s="27" t="s">
        <v>1203</v>
      </c>
      <c r="L137" s="28">
        <v>44112</v>
      </c>
      <c r="M137" s="27" t="s">
        <v>1204</v>
      </c>
      <c r="N137" s="27" t="s">
        <v>1205</v>
      </c>
      <c r="O137" s="29">
        <v>2980780</v>
      </c>
      <c r="P137" s="27" t="s">
        <v>1206</v>
      </c>
      <c r="Q137" s="27" t="s">
        <v>538</v>
      </c>
      <c r="R137" s="27" t="s">
        <v>160</v>
      </c>
      <c r="S137" s="27" t="s">
        <v>556</v>
      </c>
      <c r="T137" s="27" t="s">
        <v>286</v>
      </c>
      <c r="U137" s="27" t="s">
        <v>557</v>
      </c>
      <c r="V137" s="27" t="s">
        <v>245</v>
      </c>
      <c r="W137" s="27" t="s">
        <v>246</v>
      </c>
      <c r="X137" s="27" t="s">
        <v>288</v>
      </c>
      <c r="Y137" s="27" t="s">
        <v>558</v>
      </c>
      <c r="Z137" s="27" t="s">
        <v>1207</v>
      </c>
      <c r="AA137" s="27" t="s">
        <v>1208</v>
      </c>
      <c r="AB137" s="27" t="s">
        <v>1209</v>
      </c>
      <c r="AC137" s="27" t="s">
        <v>1206</v>
      </c>
      <c r="AD137" s="27" t="s">
        <v>239</v>
      </c>
    </row>
    <row r="138" spans="1:30" ht="26.25" hidden="1" x14ac:dyDescent="0.25">
      <c r="A138" s="27" t="s">
        <v>233</v>
      </c>
      <c r="B138" s="30" t="s">
        <v>313</v>
      </c>
      <c r="C138" s="30" t="s">
        <v>31</v>
      </c>
      <c r="D138" s="30" t="s">
        <v>43</v>
      </c>
      <c r="E138" s="27" t="s">
        <v>252</v>
      </c>
      <c r="F138" s="27" t="s">
        <v>236</v>
      </c>
      <c r="G138" s="27" t="s">
        <v>253</v>
      </c>
      <c r="H138" s="27" t="s">
        <v>254</v>
      </c>
      <c r="I138" s="27" t="s">
        <v>238</v>
      </c>
      <c r="J138" s="27" t="s">
        <v>35</v>
      </c>
      <c r="K138" s="27" t="s">
        <v>1210</v>
      </c>
      <c r="L138" s="28">
        <v>44114</v>
      </c>
      <c r="M138" s="27" t="s">
        <v>1211</v>
      </c>
      <c r="N138" s="27" t="s">
        <v>1209</v>
      </c>
      <c r="O138" s="29">
        <v>3251760</v>
      </c>
      <c r="P138" s="27" t="s">
        <v>1212</v>
      </c>
      <c r="Q138" s="27" t="s">
        <v>538</v>
      </c>
      <c r="R138" s="27" t="s">
        <v>161</v>
      </c>
      <c r="S138" s="27" t="s">
        <v>1213</v>
      </c>
      <c r="T138" s="27" t="s">
        <v>286</v>
      </c>
      <c r="U138" s="27" t="s">
        <v>1214</v>
      </c>
      <c r="V138" s="27" t="s">
        <v>245</v>
      </c>
      <c r="W138" s="27" t="s">
        <v>246</v>
      </c>
      <c r="X138" s="27" t="s">
        <v>288</v>
      </c>
      <c r="Y138" s="27" t="s">
        <v>1215</v>
      </c>
      <c r="Z138" s="27" t="s">
        <v>559</v>
      </c>
      <c r="AA138" s="27" t="s">
        <v>1216</v>
      </c>
      <c r="AB138" s="27" t="s">
        <v>1217</v>
      </c>
      <c r="AC138" s="27" t="s">
        <v>1212</v>
      </c>
      <c r="AD138" s="27" t="s">
        <v>239</v>
      </c>
    </row>
    <row r="139" spans="1:30" hidden="1" x14ac:dyDescent="0.25">
      <c r="A139" s="27" t="s">
        <v>233</v>
      </c>
      <c r="B139" s="30" t="s">
        <v>313</v>
      </c>
      <c r="C139" s="30" t="s">
        <v>31</v>
      </c>
      <c r="D139" s="30" t="s">
        <v>43</v>
      </c>
      <c r="E139" s="27" t="s">
        <v>252</v>
      </c>
      <c r="F139" s="27" t="s">
        <v>236</v>
      </c>
      <c r="G139" s="27" t="s">
        <v>253</v>
      </c>
      <c r="H139" s="27" t="s">
        <v>254</v>
      </c>
      <c r="I139" s="27" t="s">
        <v>238</v>
      </c>
      <c r="J139" s="27" t="s">
        <v>38</v>
      </c>
      <c r="K139" s="27" t="s">
        <v>1218</v>
      </c>
      <c r="L139" s="28">
        <v>44118</v>
      </c>
      <c r="M139" s="27" t="s">
        <v>1219</v>
      </c>
      <c r="N139" s="27" t="s">
        <v>1220</v>
      </c>
      <c r="O139" s="29">
        <v>232000</v>
      </c>
      <c r="P139" s="27" t="s">
        <v>1221</v>
      </c>
      <c r="Q139" s="27" t="s">
        <v>538</v>
      </c>
      <c r="R139" s="27" t="s">
        <v>162</v>
      </c>
      <c r="S139" s="27" t="s">
        <v>612</v>
      </c>
      <c r="T139" s="27" t="s">
        <v>243</v>
      </c>
      <c r="U139" s="27" t="s">
        <v>613</v>
      </c>
      <c r="V139" s="27" t="s">
        <v>245</v>
      </c>
      <c r="W139" s="27" t="s">
        <v>246</v>
      </c>
      <c r="X139" s="27" t="s">
        <v>614</v>
      </c>
      <c r="Y139" s="27" t="s">
        <v>1058</v>
      </c>
      <c r="Z139" s="27" t="s">
        <v>1222</v>
      </c>
      <c r="AA139" s="27"/>
      <c r="AB139" s="27"/>
      <c r="AC139" s="27"/>
      <c r="AD139" s="27" t="s">
        <v>239</v>
      </c>
    </row>
    <row r="140" spans="1:30" ht="26.25" hidden="1" x14ac:dyDescent="0.25">
      <c r="A140" s="27" t="s">
        <v>233</v>
      </c>
      <c r="B140" s="30" t="s">
        <v>313</v>
      </c>
      <c r="C140" s="30" t="s">
        <v>31</v>
      </c>
      <c r="D140" s="30" t="s">
        <v>43</v>
      </c>
      <c r="E140" s="27" t="s">
        <v>252</v>
      </c>
      <c r="F140" s="27" t="s">
        <v>236</v>
      </c>
      <c r="G140" s="27" t="s">
        <v>253</v>
      </c>
      <c r="H140" s="27" t="s">
        <v>254</v>
      </c>
      <c r="I140" s="27" t="s">
        <v>238</v>
      </c>
      <c r="J140" s="27" t="s">
        <v>38</v>
      </c>
      <c r="K140" s="27" t="s">
        <v>1223</v>
      </c>
      <c r="L140" s="28">
        <v>44120</v>
      </c>
      <c r="M140" s="27" t="s">
        <v>1224</v>
      </c>
      <c r="N140" s="27" t="s">
        <v>1174</v>
      </c>
      <c r="O140" s="29">
        <v>3840000</v>
      </c>
      <c r="P140" s="27" t="s">
        <v>1225</v>
      </c>
      <c r="Q140" s="27" t="s">
        <v>538</v>
      </c>
      <c r="R140" s="27" t="s">
        <v>163</v>
      </c>
      <c r="S140" s="27" t="s">
        <v>909</v>
      </c>
      <c r="T140" s="27" t="s">
        <v>243</v>
      </c>
      <c r="U140" s="27" t="s">
        <v>910</v>
      </c>
      <c r="V140" s="27" t="s">
        <v>245</v>
      </c>
      <c r="W140" s="27" t="s">
        <v>246</v>
      </c>
      <c r="X140" s="27" t="s">
        <v>911</v>
      </c>
      <c r="Y140" s="27" t="s">
        <v>912</v>
      </c>
      <c r="Z140" s="27" t="s">
        <v>1226</v>
      </c>
      <c r="AA140" s="27" t="s">
        <v>1227</v>
      </c>
      <c r="AB140" s="27" t="s">
        <v>1228</v>
      </c>
      <c r="AC140" s="27" t="s">
        <v>1225</v>
      </c>
      <c r="AD140" s="27" t="s">
        <v>239</v>
      </c>
    </row>
    <row r="141" spans="1:30" hidden="1" x14ac:dyDescent="0.25">
      <c r="A141" s="27" t="s">
        <v>233</v>
      </c>
      <c r="B141" s="30" t="s">
        <v>313</v>
      </c>
      <c r="C141" s="30" t="s">
        <v>31</v>
      </c>
      <c r="D141" s="30" t="s">
        <v>43</v>
      </c>
      <c r="E141" s="27" t="s">
        <v>252</v>
      </c>
      <c r="F141" s="27" t="s">
        <v>236</v>
      </c>
      <c r="G141" s="27" t="s">
        <v>271</v>
      </c>
      <c r="H141" s="27" t="s">
        <v>272</v>
      </c>
      <c r="I141" s="27" t="s">
        <v>238</v>
      </c>
      <c r="J141" s="27" t="s">
        <v>38</v>
      </c>
      <c r="K141" s="27" t="s">
        <v>1229</v>
      </c>
      <c r="L141" s="28">
        <v>44126</v>
      </c>
      <c r="M141" s="27" t="s">
        <v>1230</v>
      </c>
      <c r="N141" s="27" t="s">
        <v>1231</v>
      </c>
      <c r="O141" s="29">
        <v>36800000</v>
      </c>
      <c r="P141" s="27" t="s">
        <v>1232</v>
      </c>
      <c r="Q141" s="27" t="s">
        <v>538</v>
      </c>
      <c r="R141" s="27" t="s">
        <v>164</v>
      </c>
      <c r="S141" s="27" t="s">
        <v>1233</v>
      </c>
      <c r="T141" s="27" t="s">
        <v>243</v>
      </c>
      <c r="U141" s="27" t="s">
        <v>1234</v>
      </c>
      <c r="V141" s="27" t="s">
        <v>245</v>
      </c>
      <c r="W141" s="27" t="s">
        <v>246</v>
      </c>
      <c r="X141" s="27" t="s">
        <v>867</v>
      </c>
      <c r="Y141" s="27" t="s">
        <v>1235</v>
      </c>
      <c r="Z141" s="27" t="s">
        <v>280</v>
      </c>
      <c r="AA141" s="27" t="s">
        <v>1236</v>
      </c>
      <c r="AB141" s="27" t="s">
        <v>1237</v>
      </c>
      <c r="AC141" s="27" t="s">
        <v>1232</v>
      </c>
      <c r="AD141" s="27" t="s">
        <v>239</v>
      </c>
    </row>
    <row r="142" spans="1:30" hidden="1" x14ac:dyDescent="0.25">
      <c r="A142" s="27" t="s">
        <v>233</v>
      </c>
      <c r="B142" s="27" t="s">
        <v>234</v>
      </c>
      <c r="C142" s="30" t="s">
        <v>31</v>
      </c>
      <c r="D142" s="27" t="s">
        <v>32</v>
      </c>
      <c r="E142" s="27" t="s">
        <v>252</v>
      </c>
      <c r="F142" s="27" t="s">
        <v>236</v>
      </c>
      <c r="G142" s="27" t="s">
        <v>253</v>
      </c>
      <c r="H142" s="27" t="s">
        <v>254</v>
      </c>
      <c r="I142" s="27" t="s">
        <v>238</v>
      </c>
      <c r="J142" s="27" t="s">
        <v>38</v>
      </c>
      <c r="K142" s="27" t="s">
        <v>1238</v>
      </c>
      <c r="L142" s="28">
        <v>44105</v>
      </c>
      <c r="M142" s="27" t="s">
        <v>1239</v>
      </c>
      <c r="N142" s="27" t="s">
        <v>1240</v>
      </c>
      <c r="O142" s="29">
        <v>4500000</v>
      </c>
      <c r="P142" s="27" t="s">
        <v>1241</v>
      </c>
      <c r="Q142" s="27" t="s">
        <v>538</v>
      </c>
      <c r="R142" s="27" t="s">
        <v>165</v>
      </c>
      <c r="S142" s="27" t="s">
        <v>1242</v>
      </c>
      <c r="T142" s="27" t="s">
        <v>243</v>
      </c>
      <c r="U142" s="27" t="s">
        <v>1243</v>
      </c>
      <c r="V142" s="27" t="s">
        <v>245</v>
      </c>
      <c r="W142" s="27" t="s">
        <v>246</v>
      </c>
      <c r="X142" s="27" t="s">
        <v>247</v>
      </c>
      <c r="Y142" s="27" t="s">
        <v>1244</v>
      </c>
      <c r="Z142" s="27" t="s">
        <v>1245</v>
      </c>
      <c r="AA142" s="27"/>
      <c r="AB142" s="27"/>
      <c r="AC142" s="27"/>
      <c r="AD142" s="27" t="s">
        <v>250</v>
      </c>
    </row>
    <row r="143" spans="1:30" ht="26.25" hidden="1" x14ac:dyDescent="0.25">
      <c r="A143" s="27" t="s">
        <v>233</v>
      </c>
      <c r="B143" s="27" t="s">
        <v>234</v>
      </c>
      <c r="C143" s="30" t="s">
        <v>31</v>
      </c>
      <c r="D143" s="27" t="s">
        <v>32</v>
      </c>
      <c r="E143" s="27" t="s">
        <v>252</v>
      </c>
      <c r="F143" s="27" t="s">
        <v>236</v>
      </c>
      <c r="G143" s="27"/>
      <c r="H143" s="27" t="s">
        <v>237</v>
      </c>
      <c r="I143" s="27" t="s">
        <v>238</v>
      </c>
      <c r="J143" s="27" t="s">
        <v>166</v>
      </c>
      <c r="K143" s="27" t="s">
        <v>1246</v>
      </c>
      <c r="L143" s="28">
        <v>44105</v>
      </c>
      <c r="M143" s="27" t="s">
        <v>1247</v>
      </c>
      <c r="N143" s="27" t="s">
        <v>1240</v>
      </c>
      <c r="O143" s="29">
        <v>4500000</v>
      </c>
      <c r="P143" s="27" t="s">
        <v>1241</v>
      </c>
      <c r="Q143" s="27" t="s">
        <v>538</v>
      </c>
      <c r="R143" s="27" t="s">
        <v>167</v>
      </c>
      <c r="S143" s="27" t="s">
        <v>1248</v>
      </c>
      <c r="T143" s="27" t="s">
        <v>286</v>
      </c>
      <c r="U143" s="27" t="s">
        <v>1249</v>
      </c>
      <c r="V143" s="27" t="s">
        <v>245</v>
      </c>
      <c r="W143" s="27" t="s">
        <v>246</v>
      </c>
      <c r="X143" s="27" t="s">
        <v>600</v>
      </c>
      <c r="Y143" s="27" t="s">
        <v>1250</v>
      </c>
      <c r="Z143" s="27" t="s">
        <v>1251</v>
      </c>
      <c r="AA143" s="27" t="s">
        <v>1246</v>
      </c>
      <c r="AB143" s="27" t="s">
        <v>1165</v>
      </c>
      <c r="AC143" s="27" t="s">
        <v>1241</v>
      </c>
      <c r="AD143" s="27" t="s">
        <v>250</v>
      </c>
    </row>
    <row r="144" spans="1:30" ht="26.25" hidden="1" x14ac:dyDescent="0.25">
      <c r="A144" s="27" t="s">
        <v>233</v>
      </c>
      <c r="B144" s="27" t="s">
        <v>234</v>
      </c>
      <c r="C144" s="30" t="s">
        <v>30</v>
      </c>
      <c r="D144" s="27" t="s">
        <v>32</v>
      </c>
      <c r="E144" s="27" t="s">
        <v>235</v>
      </c>
      <c r="F144" s="27" t="s">
        <v>236</v>
      </c>
      <c r="G144" s="27"/>
      <c r="H144" s="27" t="s">
        <v>187</v>
      </c>
      <c r="I144" s="27" t="s">
        <v>238</v>
      </c>
      <c r="J144" s="27" t="s">
        <v>33</v>
      </c>
      <c r="K144" s="27" t="s">
        <v>1252</v>
      </c>
      <c r="L144" s="28">
        <v>44100</v>
      </c>
      <c r="M144" s="27" t="s">
        <v>1253</v>
      </c>
      <c r="N144" s="27" t="s">
        <v>1240</v>
      </c>
      <c r="O144" s="29">
        <v>1452000</v>
      </c>
      <c r="P144" s="27" t="s">
        <v>1254</v>
      </c>
      <c r="Q144" s="27" t="s">
        <v>1255</v>
      </c>
      <c r="R144" s="27" t="s">
        <v>168</v>
      </c>
      <c r="S144" s="27" t="s">
        <v>1256</v>
      </c>
      <c r="T144" s="27" t="s">
        <v>286</v>
      </c>
      <c r="U144" s="27" t="s">
        <v>1257</v>
      </c>
      <c r="V144" s="27" t="s">
        <v>245</v>
      </c>
      <c r="W144" s="27" t="s">
        <v>246</v>
      </c>
      <c r="X144" s="27" t="s">
        <v>921</v>
      </c>
      <c r="Y144" s="27" t="s">
        <v>1258</v>
      </c>
      <c r="Z144" s="27" t="s">
        <v>1259</v>
      </c>
      <c r="AA144" s="27"/>
      <c r="AB144" s="27"/>
      <c r="AC144" s="27"/>
      <c r="AD144" s="27" t="s">
        <v>250</v>
      </c>
    </row>
    <row r="145" spans="1:30" ht="39" hidden="1" x14ac:dyDescent="0.25">
      <c r="A145" s="27" t="s">
        <v>233</v>
      </c>
      <c r="B145" s="27" t="s">
        <v>234</v>
      </c>
      <c r="C145" s="30" t="s">
        <v>30</v>
      </c>
      <c r="D145" s="27" t="s">
        <v>32</v>
      </c>
      <c r="E145" s="27" t="s">
        <v>252</v>
      </c>
      <c r="F145" s="27" t="s">
        <v>236</v>
      </c>
      <c r="G145" s="27"/>
      <c r="H145" s="27" t="s">
        <v>187</v>
      </c>
      <c r="I145" s="27" t="s">
        <v>238</v>
      </c>
      <c r="J145" s="27" t="s">
        <v>38</v>
      </c>
      <c r="K145" s="27" t="s">
        <v>1260</v>
      </c>
      <c r="L145" s="28">
        <v>44103</v>
      </c>
      <c r="M145" s="27" t="s">
        <v>1261</v>
      </c>
      <c r="N145" s="27" t="s">
        <v>1078</v>
      </c>
      <c r="O145" s="29">
        <v>21000000</v>
      </c>
      <c r="P145" s="27" t="s">
        <v>1107</v>
      </c>
      <c r="Q145" s="27" t="s">
        <v>538</v>
      </c>
      <c r="R145" s="27" t="s">
        <v>169</v>
      </c>
      <c r="S145" s="27" t="s">
        <v>632</v>
      </c>
      <c r="T145" s="27" t="s">
        <v>286</v>
      </c>
      <c r="U145" s="27" t="s">
        <v>633</v>
      </c>
      <c r="V145" s="27" t="s">
        <v>245</v>
      </c>
      <c r="W145" s="27" t="s">
        <v>246</v>
      </c>
      <c r="X145" s="27" t="s">
        <v>634</v>
      </c>
      <c r="Y145" s="27" t="s">
        <v>635</v>
      </c>
      <c r="Z145" s="27" t="s">
        <v>1262</v>
      </c>
      <c r="AA145" s="27" t="s">
        <v>1263</v>
      </c>
      <c r="AB145" s="27" t="s">
        <v>1205</v>
      </c>
      <c r="AC145" s="27" t="s">
        <v>1107</v>
      </c>
      <c r="AD145" s="27" t="s">
        <v>250</v>
      </c>
    </row>
    <row r="146" spans="1:30" ht="26.25" hidden="1" x14ac:dyDescent="0.25">
      <c r="A146" s="27" t="s">
        <v>233</v>
      </c>
      <c r="B146" s="27" t="s">
        <v>234</v>
      </c>
      <c r="C146" s="30" t="s">
        <v>31</v>
      </c>
      <c r="D146" s="27" t="s">
        <v>32</v>
      </c>
      <c r="E146" s="27" t="s">
        <v>235</v>
      </c>
      <c r="F146" s="27" t="s">
        <v>236</v>
      </c>
      <c r="G146" s="27" t="s">
        <v>253</v>
      </c>
      <c r="H146" s="27" t="s">
        <v>254</v>
      </c>
      <c r="I146" s="27" t="s">
        <v>238</v>
      </c>
      <c r="J146" s="27" t="s">
        <v>33</v>
      </c>
      <c r="K146" s="27" t="s">
        <v>1264</v>
      </c>
      <c r="L146" s="28">
        <v>44113</v>
      </c>
      <c r="M146" s="27" t="s">
        <v>1265</v>
      </c>
      <c r="N146" s="27" t="s">
        <v>1165</v>
      </c>
      <c r="O146" s="29">
        <v>2999000</v>
      </c>
      <c r="P146" s="27" t="s">
        <v>1266</v>
      </c>
      <c r="Q146" s="27" t="s">
        <v>538</v>
      </c>
      <c r="R146" s="27" t="s">
        <v>170</v>
      </c>
      <c r="S146" s="27" t="s">
        <v>1267</v>
      </c>
      <c r="T146" s="27" t="s">
        <v>243</v>
      </c>
      <c r="U146" s="27" t="s">
        <v>1268</v>
      </c>
      <c r="V146" s="27" t="s">
        <v>245</v>
      </c>
      <c r="W146" s="27" t="s">
        <v>246</v>
      </c>
      <c r="X146" s="27" t="s">
        <v>1269</v>
      </c>
      <c r="Y146" s="27" t="s">
        <v>1270</v>
      </c>
      <c r="Z146" s="27" t="s">
        <v>1271</v>
      </c>
      <c r="AA146" s="27"/>
      <c r="AB146" s="27"/>
      <c r="AC146" s="27"/>
      <c r="AD146" s="27" t="s">
        <v>250</v>
      </c>
    </row>
    <row r="147" spans="1:30" ht="26.25" hidden="1" x14ac:dyDescent="0.25">
      <c r="A147" s="27" t="s">
        <v>233</v>
      </c>
      <c r="B147" s="27" t="s">
        <v>234</v>
      </c>
      <c r="C147" s="30" t="s">
        <v>31</v>
      </c>
      <c r="D147" s="27" t="s">
        <v>32</v>
      </c>
      <c r="E147" s="27" t="s">
        <v>235</v>
      </c>
      <c r="F147" s="27" t="s">
        <v>236</v>
      </c>
      <c r="G147" s="27" t="s">
        <v>253</v>
      </c>
      <c r="H147" s="27" t="s">
        <v>254</v>
      </c>
      <c r="I147" s="27" t="s">
        <v>238</v>
      </c>
      <c r="J147" s="27" t="s">
        <v>33</v>
      </c>
      <c r="K147" s="27" t="s">
        <v>1272</v>
      </c>
      <c r="L147" s="28">
        <v>44113</v>
      </c>
      <c r="M147" s="27" t="s">
        <v>1273</v>
      </c>
      <c r="N147" s="27" t="s">
        <v>1165</v>
      </c>
      <c r="O147" s="29">
        <v>2995000</v>
      </c>
      <c r="P147" s="27" t="s">
        <v>1274</v>
      </c>
      <c r="Q147" s="27" t="s">
        <v>538</v>
      </c>
      <c r="R147" s="27" t="s">
        <v>171</v>
      </c>
      <c r="S147" s="27" t="s">
        <v>1267</v>
      </c>
      <c r="T147" s="27" t="s">
        <v>243</v>
      </c>
      <c r="U147" s="27" t="s">
        <v>1268</v>
      </c>
      <c r="V147" s="27" t="s">
        <v>245</v>
      </c>
      <c r="W147" s="27" t="s">
        <v>246</v>
      </c>
      <c r="X147" s="27" t="s">
        <v>1269</v>
      </c>
      <c r="Y147" s="27" t="s">
        <v>1270</v>
      </c>
      <c r="Z147" s="27" t="s">
        <v>1271</v>
      </c>
      <c r="AA147" s="27"/>
      <c r="AB147" s="27"/>
      <c r="AC147" s="27"/>
      <c r="AD147" s="27" t="s">
        <v>250</v>
      </c>
    </row>
    <row r="148" spans="1:30" hidden="1" x14ac:dyDescent="0.25">
      <c r="A148" s="27" t="s">
        <v>233</v>
      </c>
      <c r="B148" s="27" t="s">
        <v>234</v>
      </c>
      <c r="C148" s="30" t="s">
        <v>31</v>
      </c>
      <c r="D148" s="27" t="s">
        <v>32</v>
      </c>
      <c r="E148" s="27" t="s">
        <v>252</v>
      </c>
      <c r="F148" s="27" t="s">
        <v>236</v>
      </c>
      <c r="G148" s="27" t="s">
        <v>253</v>
      </c>
      <c r="H148" s="27" t="s">
        <v>254</v>
      </c>
      <c r="I148" s="27" t="s">
        <v>238</v>
      </c>
      <c r="J148" s="27" t="s">
        <v>38</v>
      </c>
      <c r="K148" s="27" t="s">
        <v>1275</v>
      </c>
      <c r="L148" s="28">
        <v>44113</v>
      </c>
      <c r="M148" s="27" t="s">
        <v>1276</v>
      </c>
      <c r="N148" s="27" t="s">
        <v>1165</v>
      </c>
      <c r="O148" s="29">
        <v>1500000</v>
      </c>
      <c r="P148" s="27" t="s">
        <v>1277</v>
      </c>
      <c r="Q148" s="27" t="s">
        <v>538</v>
      </c>
      <c r="R148" s="27" t="s">
        <v>172</v>
      </c>
      <c r="S148" s="27" t="s">
        <v>1278</v>
      </c>
      <c r="T148" s="27" t="s">
        <v>243</v>
      </c>
      <c r="U148" s="27" t="s">
        <v>1279</v>
      </c>
      <c r="V148" s="27" t="s">
        <v>245</v>
      </c>
      <c r="W148" s="27" t="s">
        <v>246</v>
      </c>
      <c r="X148" s="27" t="s">
        <v>508</v>
      </c>
      <c r="Y148" s="27" t="s">
        <v>1280</v>
      </c>
      <c r="Z148" s="27" t="s">
        <v>1281</v>
      </c>
      <c r="AA148" s="27" t="s">
        <v>1282</v>
      </c>
      <c r="AB148" s="27" t="s">
        <v>1150</v>
      </c>
      <c r="AC148" s="27" t="s">
        <v>1277</v>
      </c>
      <c r="AD148" s="27" t="s">
        <v>250</v>
      </c>
    </row>
    <row r="149" spans="1:30" hidden="1" x14ac:dyDescent="0.25">
      <c r="A149" s="27" t="s">
        <v>233</v>
      </c>
      <c r="B149" s="27" t="s">
        <v>234</v>
      </c>
      <c r="C149" s="30" t="s">
        <v>31</v>
      </c>
      <c r="D149" s="27" t="s">
        <v>32</v>
      </c>
      <c r="E149" s="27" t="s">
        <v>235</v>
      </c>
      <c r="F149" s="27" t="s">
        <v>236</v>
      </c>
      <c r="G149" s="27" t="s">
        <v>253</v>
      </c>
      <c r="H149" s="27" t="s">
        <v>254</v>
      </c>
      <c r="I149" s="27" t="s">
        <v>238</v>
      </c>
      <c r="J149" s="27" t="s">
        <v>33</v>
      </c>
      <c r="K149" s="27" t="s">
        <v>1283</v>
      </c>
      <c r="L149" s="28">
        <v>44113</v>
      </c>
      <c r="M149" s="27" t="s">
        <v>1284</v>
      </c>
      <c r="N149" s="27" t="s">
        <v>1165</v>
      </c>
      <c r="O149" s="29">
        <v>2320000</v>
      </c>
      <c r="P149" s="27" t="s">
        <v>1285</v>
      </c>
      <c r="Q149" s="27" t="s">
        <v>538</v>
      </c>
      <c r="R149" s="27" t="s">
        <v>173</v>
      </c>
      <c r="S149" s="27" t="s">
        <v>612</v>
      </c>
      <c r="T149" s="27" t="s">
        <v>243</v>
      </c>
      <c r="U149" s="27" t="s">
        <v>613</v>
      </c>
      <c r="V149" s="27" t="s">
        <v>245</v>
      </c>
      <c r="W149" s="27" t="s">
        <v>246</v>
      </c>
      <c r="X149" s="27" t="s">
        <v>614</v>
      </c>
      <c r="Y149" s="27" t="s">
        <v>1058</v>
      </c>
      <c r="Z149" s="27" t="s">
        <v>1286</v>
      </c>
      <c r="AA149" s="27" t="s">
        <v>1287</v>
      </c>
      <c r="AB149" s="27" t="s">
        <v>1198</v>
      </c>
      <c r="AC149" s="27" t="s">
        <v>1285</v>
      </c>
      <c r="AD149" s="27" t="s">
        <v>250</v>
      </c>
    </row>
    <row r="150" spans="1:30" ht="39" hidden="1" x14ac:dyDescent="0.25">
      <c r="A150" s="27" t="s">
        <v>233</v>
      </c>
      <c r="B150" s="27" t="s">
        <v>234</v>
      </c>
      <c r="C150" s="30" t="s">
        <v>31</v>
      </c>
      <c r="D150" s="27" t="s">
        <v>32</v>
      </c>
      <c r="E150" s="27" t="s">
        <v>252</v>
      </c>
      <c r="F150" s="27" t="s">
        <v>236</v>
      </c>
      <c r="G150" s="27"/>
      <c r="H150" s="27" t="s">
        <v>187</v>
      </c>
      <c r="I150" s="27" t="s">
        <v>238</v>
      </c>
      <c r="J150" s="27" t="s">
        <v>38</v>
      </c>
      <c r="K150" s="27" t="s">
        <v>1288</v>
      </c>
      <c r="L150" s="28">
        <v>44116</v>
      </c>
      <c r="M150" s="27" t="s">
        <v>1289</v>
      </c>
      <c r="N150" s="27" t="s">
        <v>1150</v>
      </c>
      <c r="O150" s="29">
        <v>30000000</v>
      </c>
      <c r="P150" s="27" t="s">
        <v>1241</v>
      </c>
      <c r="Q150" s="27" t="s">
        <v>1290</v>
      </c>
      <c r="R150" s="27" t="s">
        <v>174</v>
      </c>
      <c r="S150" s="27" t="s">
        <v>460</v>
      </c>
      <c r="T150" s="27" t="s">
        <v>243</v>
      </c>
      <c r="U150" s="27" t="s">
        <v>461</v>
      </c>
      <c r="V150" s="27" t="s">
        <v>245</v>
      </c>
      <c r="W150" s="27" t="s">
        <v>246</v>
      </c>
      <c r="X150" s="27" t="s">
        <v>462</v>
      </c>
      <c r="Y150" s="27" t="s">
        <v>463</v>
      </c>
      <c r="Z150" s="27" t="s">
        <v>1291</v>
      </c>
      <c r="AA150" s="27"/>
      <c r="AB150" s="27"/>
      <c r="AC150" s="27"/>
      <c r="AD150" s="27" t="s">
        <v>250</v>
      </c>
    </row>
    <row r="151" spans="1:30" x14ac:dyDescent="0.25">
      <c r="E151" s="30"/>
    </row>
  </sheetData>
  <autoFilter ref="A9:AD150">
    <filterColumn colId="4">
      <filters>
        <filter val="Сақлаш"/>
      </filters>
    </filterColumn>
    <sortState ref="A39:AD91">
      <sortCondition ref="C9:C150"/>
    </sortState>
  </autoFilter>
  <mergeCells count="28">
    <mergeCell ref="Z4:Z8"/>
    <mergeCell ref="AA4:AA8"/>
    <mergeCell ref="AB4:AB8"/>
    <mergeCell ref="AC4:AC8"/>
    <mergeCell ref="AD4:AD8"/>
    <mergeCell ref="V4:V8"/>
    <mergeCell ref="W4:W8"/>
    <mergeCell ref="O5:O8"/>
    <mergeCell ref="P5:P8"/>
    <mergeCell ref="Q5:Q8"/>
    <mergeCell ref="S5:S8"/>
    <mergeCell ref="U5:U8"/>
    <mergeCell ref="X4:Y4"/>
    <mergeCell ref="X5:X8"/>
    <mergeCell ref="Y5:Y8"/>
    <mergeCell ref="A1:X1"/>
    <mergeCell ref="A2:M2"/>
    <mergeCell ref="N2:X2"/>
    <mergeCell ref="A4:A8"/>
    <mergeCell ref="B4:B8"/>
    <mergeCell ref="F4:F8"/>
    <mergeCell ref="G4:G8"/>
    <mergeCell ref="H4:H8"/>
    <mergeCell ref="I4:I8"/>
    <mergeCell ref="J4:J8"/>
    <mergeCell ref="O4:Q4"/>
    <mergeCell ref="R4:R8"/>
    <mergeCell ref="S4:U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таксимот</vt:lpstr>
      <vt:lpstr>свод</vt:lpstr>
      <vt:lpstr>Асосий восита</vt:lpstr>
      <vt:lpstr>Кам баҳоли</vt:lpstr>
      <vt:lpstr>Сақлаш</vt:lpstr>
      <vt:lpstr>Шартномалар</vt:lpstr>
      <vt:lpstr>'Асосий восита'!Заголовки_для_печати</vt:lpstr>
      <vt:lpstr>'Кам баҳоли'!Заголовки_для_печати</vt:lpstr>
      <vt:lpstr>Сақлаш!Заголовки_для_печати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Diana Gardanova</cp:lastModifiedBy>
  <cp:lastPrinted>2023-07-20T05:12:50Z</cp:lastPrinted>
  <dcterms:created xsi:type="dcterms:W3CDTF">2020-01-15T07:42:43Z</dcterms:created>
  <dcterms:modified xsi:type="dcterms:W3CDTF">2023-10-03T16:15:56Z</dcterms:modified>
</cp:coreProperties>
</file>