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67C9C482-B531-47B0-962E-9F6AD0B0C54B}" xr6:coauthVersionLast="47" xr6:coauthVersionMax="47" xr10:uidLastSave="{00000000-0000-0000-0000-000000000000}"/>
  <bookViews>
    <workbookView xWindow="-120" yWindow="-120" windowWidth="29040" windowHeight="15840" xr2:uid="{00000000-000D-0000-FFFF-FFFF00000000}"/>
  </bookViews>
  <sheets>
    <sheet name="Kreditorla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Kreditorlar!#REF!,Kreditorlar!#REF!</definedName>
    <definedName name="Z_16BA3692_83AD_4D55_AF2C_0F43164686D3_.wvu.PrintArea" localSheetId="0" hidden="1">Kreditorlar!$A$1:$B$28</definedName>
    <definedName name="Z_16BA3692_83AD_4D55_AF2C_0F43164686D3_.wvu.Rows" localSheetId="0" hidden="1">Kreditorlar!#REF!,Kreditorlar!#REF!,Kreditorlar!#REF!,Kreditorlar!#REF!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Kreditorlar!#REF!,Kreditorlar!#REF!</definedName>
    <definedName name="Z_3ADBDEFE_1401_477E_91BA_1AA681268A7A_.wvu.PrintArea" localSheetId="0" hidden="1">Kreditorlar!$A$1:$B$28</definedName>
    <definedName name="Z_3ADBDEFE_1401_477E_91BA_1AA681268A7A_.wvu.Rows" localSheetId="0" hidden="1">Kreditorlar!#REF!,Kreditorlar!#REF!,Kreditorlar!#REF!,Kreditorlar!#REF!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Kreditorlar!$A$1:$BL$28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8" i="1" l="1"/>
  <c r="BL28" i="1" s="1"/>
  <c r="AW8" i="1"/>
  <c r="AX24" i="1" s="1"/>
  <c r="AU8" i="1"/>
  <c r="AV26" i="1" s="1"/>
  <c r="AY17" i="1"/>
  <c r="AY8" i="1" s="1"/>
  <c r="AW17" i="1"/>
  <c r="AU17" i="1"/>
  <c r="AX20" i="1"/>
  <c r="AX19" i="1"/>
  <c r="AV28" i="1"/>
  <c r="AV27" i="1"/>
  <c r="AV15" i="1"/>
  <c r="AV14" i="1"/>
  <c r="BL22" i="1" l="1"/>
  <c r="BL23" i="1"/>
  <c r="BL17" i="1"/>
  <c r="BL18" i="1"/>
  <c r="BL19" i="1"/>
  <c r="BL20" i="1"/>
  <c r="BL21" i="1"/>
  <c r="BL11" i="1"/>
  <c r="BL13" i="1"/>
  <c r="BL25" i="1"/>
  <c r="BL14" i="1"/>
  <c r="BL26" i="1"/>
  <c r="BL27" i="1"/>
  <c r="BL9" i="1"/>
  <c r="BL10" i="1"/>
  <c r="BL12" i="1"/>
  <c r="BL24" i="1"/>
  <c r="BL15" i="1"/>
  <c r="BL16" i="1"/>
  <c r="AZ24" i="1"/>
  <c r="AZ12" i="1"/>
  <c r="AZ20" i="1"/>
  <c r="AZ28" i="1"/>
  <c r="AZ14" i="1"/>
  <c r="AZ13" i="1"/>
  <c r="AZ23" i="1"/>
  <c r="AZ11" i="1"/>
  <c r="AZ19" i="1"/>
  <c r="AZ26" i="1"/>
  <c r="AZ22" i="1"/>
  <c r="AZ10" i="1"/>
  <c r="AZ21" i="1"/>
  <c r="AZ9" i="1"/>
  <c r="AZ16" i="1"/>
  <c r="AZ18" i="1"/>
  <c r="AZ15" i="1"/>
  <c r="AZ27" i="1"/>
  <c r="AX22" i="1"/>
  <c r="AX23" i="1"/>
  <c r="AV19" i="1"/>
  <c r="AX12" i="1"/>
  <c r="AX26" i="1"/>
  <c r="AX10" i="1"/>
  <c r="AV20" i="1"/>
  <c r="AV9" i="1"/>
  <c r="AV10" i="1"/>
  <c r="AV22" i="1"/>
  <c r="AX15" i="1"/>
  <c r="AV16" i="1"/>
  <c r="AX11" i="1"/>
  <c r="AZ17" i="1"/>
  <c r="AX27" i="1"/>
  <c r="AX28" i="1"/>
  <c r="AV11" i="1"/>
  <c r="AV23" i="1"/>
  <c r="AX16" i="1"/>
  <c r="AX21" i="1"/>
  <c r="AV17" i="1"/>
  <c r="AV21" i="1"/>
  <c r="AV12" i="1"/>
  <c r="AV24" i="1"/>
  <c r="AX17" i="1"/>
  <c r="AX9" i="1"/>
  <c r="AV18" i="1"/>
  <c r="AX13" i="1"/>
  <c r="AX14" i="1"/>
  <c r="AV13" i="1"/>
  <c r="AX18" i="1"/>
</calcChain>
</file>

<file path=xl/sharedStrings.xml><?xml version="1.0" encoding="utf-8"?>
<sst xmlns="http://schemas.openxmlformats.org/spreadsheetml/2006/main" count="123" uniqueCount="65">
  <si>
    <t>1.3.</t>
  </si>
  <si>
    <t xml:space="preserve">Boshqalar </t>
  </si>
  <si>
    <t>Ispaniya davlat banki</t>
  </si>
  <si>
    <t>Germaniya davlat banki</t>
  </si>
  <si>
    <t>Saudiya taraqqiyot jamgʻarmasi</t>
  </si>
  <si>
    <t>Fransiya taraqqiyot agentligi va boshqalar</t>
  </si>
  <si>
    <t>Yaponiya xalqaro hamkorlik agentligi va boshqalar</t>
  </si>
  <si>
    <t>Xitoy taraqqiyot davlat banki, Xitoy Eksimbanki va boshqalar</t>
  </si>
  <si>
    <t>1.2.</t>
  </si>
  <si>
    <t>Islom taraqqiyot banki</t>
  </si>
  <si>
    <t>Jahon banki</t>
  </si>
  <si>
    <t>Osiyo taraqqiyot banki</t>
  </si>
  <si>
    <t>Xalqaro moliya institutlari</t>
  </si>
  <si>
    <t>1.1.</t>
  </si>
  <si>
    <t>Davlat tashqi qarzi, jami</t>
  </si>
  <si>
    <t>2023-yil</t>
  </si>
  <si>
    <t>2022-yil</t>
  </si>
  <si>
    <t>2021-yil</t>
  </si>
  <si>
    <t>2020-yil</t>
  </si>
  <si>
    <t>2019-yil</t>
  </si>
  <si>
    <t>Koʻrsatkichlar nomi</t>
  </si>
  <si>
    <t>T/r</t>
  </si>
  <si>
    <t>(qarz beruvchilar kesimida)</t>
  </si>
  <si>
    <t>MAʼLUMOT</t>
  </si>
  <si>
    <t>DAVLAT TASHQI QARZI TOʻGʻRISIDA</t>
  </si>
  <si>
    <t>2020-yilning
1-choragi</t>
  </si>
  <si>
    <t>2020-yilning
2-choragi</t>
  </si>
  <si>
    <t>2020-yilning
3-choragi</t>
  </si>
  <si>
    <t>2020-yilning
4-choragi</t>
  </si>
  <si>
    <t>2021-yilning
1-choragi</t>
  </si>
  <si>
    <t>2021-yilning
2-choragi</t>
  </si>
  <si>
    <t>2021-yilning
3-choragi</t>
  </si>
  <si>
    <t>2021-yilning
4-choragi</t>
  </si>
  <si>
    <t>2022-yilning
1-choragi</t>
  </si>
  <si>
    <t>2022-yilning
2-choragi</t>
  </si>
  <si>
    <t>2022-yilning
3-choragi</t>
  </si>
  <si>
    <t>2022-yilning
4-choragi</t>
  </si>
  <si>
    <t>2023-yilning
1-choragi</t>
  </si>
  <si>
    <t>2023-yilning
2-choragi</t>
  </si>
  <si>
    <t>2023-yilning
3-choragi</t>
  </si>
  <si>
    <t>2023-yilning
4-choragi</t>
  </si>
  <si>
    <t>2024-yilning
1-choragi</t>
  </si>
  <si>
    <t>mln doll</t>
  </si>
  <si>
    <t>Jamiga nisbatan foizda</t>
  </si>
  <si>
    <t>2024-yilning
2-choragi</t>
  </si>
  <si>
    <t>Boshqa XMIlar (Qishloq xoʻjaligini rivojlantirish jamgʻarmasi, “OPEK” jamgʻarmasi va YEIB)</t>
  </si>
  <si>
    <t>Xorijiy hukumatlarning moliya tashkilotlari</t>
  </si>
  <si>
    <t>Investorlar</t>
  </si>
  <si>
    <t>Koreya Eksimbanki, Koreya iqtisodiy taraqqiyot jamgʻarmasi va boshqalar</t>
  </si>
  <si>
    <t>Osiyo infratuzilmaviy investitsiyalar banki</t>
  </si>
  <si>
    <t>Xalqaro valyuta jamgʻarmasi</t>
  </si>
  <si>
    <t>Yevropa tiklanish va taraqqiyot banki</t>
  </si>
  <si>
    <t>Xalqaro obligatsiyalar</t>
  </si>
  <si>
    <t>oʻlchov birligi - mln. AQSH doll.</t>
  </si>
  <si>
    <t>2024-yilning
3-choragi</t>
  </si>
  <si>
    <t>2024-yil</t>
  </si>
  <si>
    <t>2025-yil 1-choragi</t>
  </si>
  <si>
    <t>2025-yil 2-choragi</t>
  </si>
  <si>
    <t>Turkiya Eksimbanki</t>
  </si>
  <si>
    <t>2025-yil 3-choragi</t>
  </si>
  <si>
    <t>2025-yil 4-choragi</t>
  </si>
  <si>
    <t>2025-yil</t>
  </si>
  <si>
    <t>млн долл</t>
  </si>
  <si>
    <t>Жамига нисбатан фоизда</t>
  </si>
  <si>
    <t>2026-yil 1-choragi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</si>
</sst>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62">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medium">
        <color indexed="64"/>
      </right>
      <top style="medium">
        <color indexed="64"/>
      </top>
      <bottom style="hair">
        <color indexed="64"/>
      </bottom>
      <diagonal/>
    </border>
    <border>
      <left/>
      <right/>
      <top/>
      <bottom style="medium">
        <color indexed="64"/>
      </bottom>
      <diagonal/>
    </border>
    <border>
      <left style="thin">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medium">
        <color indexed="64"/>
      </top>
      <bottom/>
      <diagonal/>
    </border>
    <border>
      <left style="thin">
        <color indexed="64"/>
      </left>
      <right/>
      <top style="hair">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thin">
        <color indexed="64"/>
      </right>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27">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0" fontId="8" fillId="0" borderId="7" xfId="1" applyFont="1" applyBorder="1" applyAlignment="1">
      <alignment horizontal="center" vertical="center"/>
    </xf>
    <xf numFmtId="3" fontId="9" fillId="0" borderId="9"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5" xfId="3" applyNumberFormat="1" applyFont="1" applyFill="1" applyBorder="1" applyAlignment="1">
      <alignment horizontal="center" vertical="center"/>
    </xf>
    <xf numFmtId="0" fontId="9" fillId="0" borderId="13" xfId="1" applyFont="1" applyFill="1" applyBorder="1" applyAlignment="1">
      <alignment horizontal="left" vertical="center" wrapText="1" indent="2"/>
    </xf>
    <xf numFmtId="0" fontId="8" fillId="0" borderId="7" xfId="1" applyFont="1" applyBorder="1"/>
    <xf numFmtId="0" fontId="8" fillId="0" borderId="0" xfId="1" applyFont="1"/>
    <xf numFmtId="0" fontId="9" fillId="0" borderId="6" xfId="1" applyFont="1" applyFill="1" applyBorder="1" applyAlignment="1">
      <alignment horizontal="left" vertical="center" wrapText="1" indent="2"/>
    </xf>
    <xf numFmtId="0" fontId="9" fillId="0" borderId="12" xfId="1" applyFont="1" applyFill="1" applyBorder="1" applyAlignment="1">
      <alignment horizontal="left" vertical="center" wrapText="1" indent="2"/>
    </xf>
    <xf numFmtId="3" fontId="9" fillId="0" borderId="16" xfId="3" applyNumberFormat="1" applyFont="1" applyFill="1" applyBorder="1" applyAlignment="1">
      <alignment horizontal="center" vertical="center"/>
    </xf>
    <xf numFmtId="0" fontId="9" fillId="0" borderId="8" xfId="1" applyFont="1" applyFill="1" applyBorder="1" applyAlignment="1">
      <alignment horizontal="left" vertical="center" wrapText="1" indent="2"/>
    </xf>
    <xf numFmtId="0" fontId="8" fillId="0" borderId="18" xfId="1" applyFont="1" applyFill="1" applyBorder="1" applyAlignment="1">
      <alignment horizontal="center" vertical="center"/>
    </xf>
    <xf numFmtId="0" fontId="8" fillId="0" borderId="7" xfId="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10"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7" xfId="2" applyNumberFormat="1" applyFont="1" applyFill="1" applyBorder="1" applyAlignment="1">
      <alignment horizontal="center" vertical="center"/>
    </xf>
    <xf numFmtId="0" fontId="17" fillId="0" borderId="37"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13"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39" xfId="1" applyFont="1" applyBorder="1" applyAlignment="1">
      <alignment horizontal="center" vertical="center" wrapText="1"/>
    </xf>
    <xf numFmtId="0" fontId="13" fillId="0" borderId="40" xfId="1" applyFont="1" applyBorder="1" applyAlignment="1">
      <alignment horizontal="center" vertical="center"/>
    </xf>
    <xf numFmtId="0" fontId="13" fillId="3" borderId="41" xfId="1" applyFont="1" applyFill="1" applyBorder="1" applyAlignment="1">
      <alignment horizontal="left" vertical="center" wrapText="1" indent="1"/>
    </xf>
    <xf numFmtId="3" fontId="13" fillId="0" borderId="42" xfId="1" applyNumberFormat="1" applyFont="1" applyFill="1" applyBorder="1" applyAlignment="1">
      <alignment horizontal="center" vertical="center" wrapText="1"/>
    </xf>
    <xf numFmtId="9" fontId="13" fillId="0" borderId="43" xfId="1" applyNumberFormat="1" applyFont="1" applyFill="1" applyBorder="1" applyAlignment="1">
      <alignment horizontal="center" vertical="center"/>
    </xf>
    <xf numFmtId="3" fontId="13" fillId="0" borderId="44" xfId="1" applyNumberFormat="1" applyFont="1" applyFill="1" applyBorder="1" applyAlignment="1">
      <alignment horizontal="center" vertical="center" wrapText="1"/>
    </xf>
    <xf numFmtId="0" fontId="8" fillId="0" borderId="45" xfId="1" applyFont="1" applyBorder="1" applyAlignment="1">
      <alignment horizontal="center" vertical="center"/>
    </xf>
    <xf numFmtId="49" fontId="10" fillId="2" borderId="40" xfId="1" applyNumberFormat="1" applyFont="1" applyFill="1" applyBorder="1" applyAlignment="1">
      <alignment horizontal="center" vertical="center"/>
    </xf>
    <xf numFmtId="0" fontId="10" fillId="2" borderId="41" xfId="1" applyFont="1" applyFill="1" applyBorder="1" applyAlignment="1">
      <alignment horizontal="left" vertical="center" wrapText="1" indent="1"/>
    </xf>
    <xf numFmtId="3" fontId="11" fillId="2" borderId="42" xfId="3" applyNumberFormat="1" applyFont="1" applyFill="1" applyBorder="1" applyAlignment="1">
      <alignment horizontal="center" vertical="center"/>
    </xf>
    <xf numFmtId="9" fontId="11" fillId="2" borderId="43" xfId="1" applyNumberFormat="1" applyFont="1" applyFill="1" applyBorder="1" applyAlignment="1">
      <alignment horizontal="center" vertical="center"/>
    </xf>
    <xf numFmtId="3" fontId="11" fillId="2" borderId="44" xfId="3" applyNumberFormat="1" applyFont="1" applyFill="1" applyBorder="1" applyAlignment="1">
      <alignment horizontal="center" vertical="center"/>
    </xf>
    <xf numFmtId="0" fontId="8" fillId="0" borderId="18" xfId="1" applyFont="1" applyBorder="1" applyAlignment="1">
      <alignment horizontal="center" vertical="center"/>
    </xf>
    <xf numFmtId="0" fontId="8" fillId="0" borderId="45" xfId="1" applyFont="1" applyBorder="1"/>
    <xf numFmtId="0" fontId="10" fillId="2" borderId="40" xfId="1" applyFont="1" applyFill="1" applyBorder="1" applyAlignment="1">
      <alignment horizontal="center" vertical="center"/>
    </xf>
    <xf numFmtId="0" fontId="11" fillId="2" borderId="41" xfId="1" applyFont="1" applyFill="1" applyBorder="1" applyAlignment="1">
      <alignment horizontal="left" vertical="center" wrapText="1" indent="1"/>
    </xf>
    <xf numFmtId="0" fontId="8" fillId="0" borderId="18" xfId="1" applyFont="1" applyBorder="1"/>
    <xf numFmtId="9" fontId="13" fillId="0" borderId="47" xfId="1" applyNumberFormat="1" applyFont="1" applyFill="1" applyBorder="1" applyAlignment="1">
      <alignment horizontal="center" vertical="center"/>
    </xf>
    <xf numFmtId="9" fontId="11" fillId="2" borderId="47" xfId="1" applyNumberFormat="1" applyFont="1" applyFill="1" applyBorder="1" applyAlignment="1">
      <alignment horizontal="center" vertical="center"/>
    </xf>
    <xf numFmtId="9" fontId="9" fillId="0" borderId="48" xfId="2" applyNumberFormat="1" applyFont="1" applyFill="1" applyBorder="1" applyAlignment="1">
      <alignment horizontal="center" vertical="center"/>
    </xf>
    <xf numFmtId="9" fontId="9" fillId="0" borderId="2"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3" fontId="8" fillId="0" borderId="49" xfId="1" applyNumberFormat="1" applyFont="1" applyBorder="1"/>
    <xf numFmtId="3" fontId="9" fillId="0" borderId="50" xfId="1" applyNumberFormat="1" applyFont="1" applyFill="1" applyBorder="1" applyAlignment="1">
      <alignment horizontal="left" vertical="center" wrapText="1" indent="2"/>
    </xf>
    <xf numFmtId="3" fontId="9" fillId="0" borderId="51" xfId="3" applyNumberFormat="1" applyFont="1" applyFill="1" applyBorder="1" applyAlignment="1">
      <alignment horizontal="center" vertical="center"/>
    </xf>
    <xf numFmtId="9" fontId="9" fillId="0" borderId="52" xfId="1" applyNumberFormat="1" applyFont="1" applyFill="1" applyBorder="1" applyAlignment="1">
      <alignment horizontal="center" vertical="center"/>
    </xf>
    <xf numFmtId="3" fontId="9" fillId="0" borderId="53" xfId="3" applyNumberFormat="1" applyFont="1" applyFill="1" applyBorder="1" applyAlignment="1">
      <alignment horizontal="center" vertical="center"/>
    </xf>
    <xf numFmtId="9" fontId="9" fillId="0" borderId="54" xfId="1" applyNumberFormat="1" applyFont="1" applyFill="1" applyBorder="1" applyAlignment="1">
      <alignment horizontal="center" vertical="center"/>
    </xf>
    <xf numFmtId="0" fontId="17" fillId="0" borderId="51" xfId="1" applyFont="1" applyBorder="1" applyAlignment="1">
      <alignment horizontal="center" vertical="center" wrapText="1"/>
    </xf>
    <xf numFmtId="0" fontId="17" fillId="0" borderId="56" xfId="1" applyFont="1" applyBorder="1" applyAlignment="1">
      <alignment horizontal="center" vertical="center" wrapText="1"/>
    </xf>
    <xf numFmtId="0" fontId="17" fillId="0" borderId="59" xfId="1" applyFont="1" applyBorder="1" applyAlignment="1">
      <alignment horizontal="center" vertical="center" wrapText="1"/>
    </xf>
    <xf numFmtId="9" fontId="13" fillId="0" borderId="60" xfId="1" applyNumberFormat="1" applyFont="1" applyFill="1" applyBorder="1" applyAlignment="1">
      <alignment horizontal="center" vertical="center"/>
    </xf>
    <xf numFmtId="9" fontId="11" fillId="2" borderId="60" xfId="1" applyNumberFormat="1" applyFont="1" applyFill="1" applyBorder="1" applyAlignment="1">
      <alignment horizontal="center" vertical="center"/>
    </xf>
    <xf numFmtId="9" fontId="9" fillId="0" borderId="11" xfId="2" applyNumberFormat="1" applyFont="1" applyFill="1" applyBorder="1" applyAlignment="1">
      <alignment horizontal="center" vertical="center"/>
    </xf>
    <xf numFmtId="9" fontId="9" fillId="0" borderId="58" xfId="2" applyNumberFormat="1" applyFont="1" applyFill="1" applyBorder="1" applyAlignment="1">
      <alignment horizontal="center" vertical="center"/>
    </xf>
    <xf numFmtId="9" fontId="9" fillId="0" borderId="59" xfId="2" applyNumberFormat="1" applyFont="1" applyFill="1" applyBorder="1" applyAlignment="1">
      <alignment horizontal="center" vertical="center"/>
    </xf>
    <xf numFmtId="9" fontId="9" fillId="0" borderId="61" xfId="1" applyNumberFormat="1" applyFont="1" applyFill="1" applyBorder="1" applyAlignment="1">
      <alignment horizontal="center" vertical="center"/>
    </xf>
    <xf numFmtId="3" fontId="13" fillId="0" borderId="44" xfId="1" applyNumberFormat="1" applyFont="1" applyBorder="1" applyAlignment="1">
      <alignment horizontal="center" vertical="center" wrapText="1"/>
    </xf>
    <xf numFmtId="9" fontId="13" fillId="0" borderId="60" xfId="1" applyNumberFormat="1" applyFont="1" applyBorder="1" applyAlignment="1">
      <alignment horizontal="center" vertical="center"/>
    </xf>
    <xf numFmtId="9" fontId="13" fillId="0" borderId="47" xfId="1" applyNumberFormat="1" applyFont="1" applyBorder="1" applyAlignment="1">
      <alignment horizontal="center" vertical="center"/>
    </xf>
    <xf numFmtId="9" fontId="9" fillId="0" borderId="11" xfId="2" applyFont="1" applyFill="1" applyBorder="1" applyAlignment="1">
      <alignment horizontal="center" vertical="center"/>
    </xf>
    <xf numFmtId="9" fontId="9" fillId="0" borderId="48" xfId="2" applyFont="1" applyFill="1" applyBorder="1" applyAlignment="1">
      <alignment horizontal="center" vertical="center"/>
    </xf>
    <xf numFmtId="9" fontId="9" fillId="0" borderId="58" xfId="2" applyFont="1" applyFill="1" applyBorder="1" applyAlignment="1">
      <alignment horizontal="center" vertical="center"/>
    </xf>
    <xf numFmtId="9" fontId="9" fillId="0" borderId="2" xfId="2" applyFont="1" applyFill="1" applyBorder="1" applyAlignment="1">
      <alignment horizontal="center" vertical="center"/>
    </xf>
    <xf numFmtId="9" fontId="9" fillId="0" borderId="59" xfId="2" applyFont="1" applyFill="1" applyBorder="1" applyAlignment="1">
      <alignment horizontal="center" vertical="center"/>
    </xf>
    <xf numFmtId="9" fontId="9" fillId="0" borderId="14" xfId="2" applyFont="1" applyFill="1" applyBorder="1" applyAlignment="1">
      <alignment horizontal="center" vertical="center"/>
    </xf>
    <xf numFmtId="9" fontId="9" fillId="0" borderId="61" xfId="1" applyNumberFormat="1" applyFont="1" applyBorder="1" applyAlignment="1">
      <alignment horizontal="center" vertical="center"/>
    </xf>
    <xf numFmtId="9" fontId="9" fillId="0" borderId="54" xfId="1" applyNumberFormat="1" applyFont="1" applyBorder="1" applyAlignment="1">
      <alignment horizontal="center" vertical="center"/>
    </xf>
    <xf numFmtId="0" fontId="15" fillId="0" borderId="21"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0" xfId="1" applyFont="1" applyAlignment="1">
      <alignment horizontal="center" vertical="center"/>
    </xf>
    <xf numFmtId="0" fontId="14" fillId="0" borderId="0" xfId="1" applyFont="1" applyAlignment="1">
      <alignment horizontal="center" vertical="center"/>
    </xf>
    <xf numFmtId="0" fontId="14" fillId="0" borderId="20" xfId="1" applyFont="1" applyBorder="1" applyAlignment="1">
      <alignment horizontal="right" wrapText="1"/>
    </xf>
    <xf numFmtId="0" fontId="15" fillId="0" borderId="23"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9" fillId="0" borderId="31" xfId="1" applyFont="1" applyFill="1" applyBorder="1" applyAlignment="1">
      <alignment horizontal="center" vertical="center" wrapText="1"/>
    </xf>
    <xf numFmtId="0" fontId="9" fillId="0" borderId="30" xfId="1" applyFont="1" applyFill="1" applyBorder="1" applyAlignment="1">
      <alignment horizontal="center" vertical="center" wrapText="1"/>
    </xf>
    <xf numFmtId="0" fontId="9" fillId="0" borderId="32"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19" xfId="1" applyFont="1" applyFill="1" applyBorder="1" applyAlignment="1">
      <alignment horizontal="center" vertical="center" wrapText="1"/>
    </xf>
    <xf numFmtId="0" fontId="18" fillId="0" borderId="3" xfId="1" applyFont="1" applyFill="1" applyBorder="1" applyAlignment="1">
      <alignment horizontal="center" vertical="center" wrapText="1"/>
    </xf>
    <xf numFmtId="0" fontId="18" fillId="0" borderId="2" xfId="1" applyFont="1" applyFill="1" applyBorder="1" applyAlignment="1">
      <alignment horizontal="center" vertical="center" wrapText="1"/>
    </xf>
    <xf numFmtId="0" fontId="9" fillId="0" borderId="27"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18" fillId="0" borderId="57" xfId="1" applyFont="1" applyFill="1" applyBorder="1" applyAlignment="1">
      <alignment horizontal="center" vertical="center" wrapText="1"/>
    </xf>
    <xf numFmtId="0" fontId="18" fillId="0" borderId="58" xfId="1" applyFont="1" applyFill="1" applyBorder="1" applyAlignment="1">
      <alignment horizontal="center" vertical="center" wrapText="1"/>
    </xf>
    <xf numFmtId="0" fontId="15" fillId="0" borderId="55" xfId="1" applyFont="1" applyFill="1" applyBorder="1" applyAlignment="1">
      <alignment horizontal="center" vertical="center" wrapText="1"/>
    </xf>
    <xf numFmtId="0" fontId="15" fillId="0" borderId="5" xfId="1" applyFont="1" applyFill="1" applyBorder="1" applyAlignment="1">
      <alignment horizontal="center" vertical="center" wrapText="1"/>
    </xf>
    <xf numFmtId="0" fontId="9" fillId="0" borderId="35"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29" xfId="1" applyFont="1" applyFill="1" applyBorder="1" applyAlignment="1">
      <alignment horizontal="center" vertical="center" wrapText="1"/>
    </xf>
    <xf numFmtId="0" fontId="9" fillId="0" borderId="46"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10" fillId="3" borderId="2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18" xfId="1" applyFont="1" applyFill="1" applyBorder="1" applyAlignment="1">
      <alignment horizontal="center" vertical="center"/>
    </xf>
    <xf numFmtId="0" fontId="10" fillId="3" borderId="33" xfId="1" applyFont="1" applyFill="1" applyBorder="1" applyAlignment="1">
      <alignment horizontal="center" vertical="center"/>
    </xf>
    <xf numFmtId="0" fontId="10" fillId="3" borderId="34" xfId="1" applyFont="1" applyFill="1" applyBorder="1" applyAlignment="1">
      <alignment horizontal="center" vertical="center"/>
    </xf>
    <xf numFmtId="0" fontId="10" fillId="3" borderId="36" xfId="1" applyFont="1" applyFill="1" applyBorder="1" applyAlignment="1">
      <alignment horizontal="center" vertical="center"/>
    </xf>
    <xf numFmtId="0" fontId="15" fillId="0" borderId="27" xfId="1" applyFont="1" applyBorder="1" applyAlignment="1">
      <alignment horizontal="center" vertical="center" wrapText="1"/>
    </xf>
    <xf numFmtId="0" fontId="15" fillId="0" borderId="28" xfId="1" applyFont="1" applyBorder="1" applyAlignment="1">
      <alignment horizontal="center" vertical="center" wrapText="1"/>
    </xf>
    <xf numFmtId="0" fontId="15" fillId="0" borderId="25" xfId="1" applyFont="1" applyBorder="1" applyAlignment="1">
      <alignment horizontal="center" vertical="center" wrapText="1"/>
    </xf>
    <xf numFmtId="0" fontId="15" fillId="0" borderId="29" xfId="1" applyFont="1" applyBorder="1" applyAlignment="1">
      <alignment horizontal="center" vertical="center" wrapText="1"/>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zoomScale="70" zoomScaleNormal="100" zoomScaleSheetLayoutView="70" workbookViewId="0">
      <pane xSplit="2" ySplit="3" topLeftCell="C4" activePane="bottomRight" state="frozen"/>
      <selection pane="topRight" activeCell="C1" sqref="C1"/>
      <selection pane="bottomLeft" activeCell="A4" sqref="A4"/>
      <selection pane="bottomRight" activeCell="BK12" sqref="BK12"/>
    </sheetView>
  </sheetViews>
  <sheetFormatPr defaultRowHeight="18.75" outlineLevelCol="1" x14ac:dyDescent="0.3"/>
  <cols>
    <col min="1" max="1" width="6" style="1" customWidth="1"/>
    <col min="2" max="2" width="85.7109375" style="3" bestFit="1" customWidth="1"/>
    <col min="3" max="4" width="10.28515625" style="1" bestFit="1" customWidth="1"/>
    <col min="5" max="12" width="10.28515625" style="1" hidden="1" customWidth="1" outlineLevel="1"/>
    <col min="13" max="13" width="10.28515625" style="1" bestFit="1" customWidth="1" collapsed="1"/>
    <col min="14" max="14" width="13.7109375" style="1" customWidth="1"/>
    <col min="15" max="22" width="13.7109375" style="1" hidden="1" customWidth="1" outlineLevel="1"/>
    <col min="23" max="23" width="13.7109375" style="1" customWidth="1" collapsed="1"/>
    <col min="24" max="24" width="13.7109375" style="1" customWidth="1"/>
    <col min="25" max="28" width="13.7109375" style="1" hidden="1" customWidth="1" outlineLevel="1"/>
    <col min="29" max="30" width="13.7109375" style="2" hidden="1" customWidth="1" outlineLevel="1"/>
    <col min="31" max="32" width="13.7109375" style="1" hidden="1" customWidth="1" outlineLevel="1"/>
    <col min="33" max="33" width="13.7109375" style="1" customWidth="1" collapsed="1"/>
    <col min="34" max="34" width="13.7109375" style="1" customWidth="1"/>
    <col min="35" max="42" width="13.7109375" style="1" hidden="1" customWidth="1" outlineLevel="1"/>
    <col min="43" max="43" width="13.7109375" style="1" customWidth="1" collapsed="1"/>
    <col min="44" max="44" width="13.7109375" style="1" customWidth="1"/>
    <col min="45" max="50" width="13.7109375" style="1" hidden="1" customWidth="1" outlineLevel="1"/>
    <col min="51" max="51" width="13.7109375" style="1" customWidth="1" collapsed="1"/>
    <col min="52" max="52" width="13.7109375" style="1" customWidth="1"/>
    <col min="53" max="55" width="13.5703125" style="1" hidden="1" customWidth="1" outlineLevel="1"/>
    <col min="56" max="58" width="14" style="1" hidden="1" customWidth="1" outlineLevel="1"/>
    <col min="59" max="60" width="11.5703125" style="1" hidden="1" customWidth="1" outlineLevel="1"/>
    <col min="61" max="61" width="12.7109375" style="1" customWidth="1" collapsed="1"/>
    <col min="62" max="128" width="12.7109375" style="1" customWidth="1"/>
    <col min="129" max="16384" width="9.140625" style="1"/>
  </cols>
  <sheetData>
    <row r="1" spans="1:129" ht="23.25" customHeight="1" x14ac:dyDescent="0.3">
      <c r="A1" s="92" t="s">
        <v>24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row>
    <row r="2" spans="1:129" ht="23.25" customHeight="1" x14ac:dyDescent="0.3">
      <c r="A2" s="92" t="s">
        <v>23</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row>
    <row r="3" spans="1:129" ht="23.25" customHeight="1" x14ac:dyDescent="0.3">
      <c r="A3" s="93" t="s">
        <v>22</v>
      </c>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row>
    <row r="4" spans="1:129" ht="19.5" customHeight="1" thickBot="1" x14ac:dyDescent="0.35">
      <c r="A4" s="94" t="s">
        <v>53</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row>
    <row r="5" spans="1:129" s="31" customFormat="1" ht="27" customHeight="1" x14ac:dyDescent="0.25">
      <c r="A5" s="117" t="s">
        <v>21</v>
      </c>
      <c r="B5" s="120" t="s">
        <v>20</v>
      </c>
      <c r="C5" s="109" t="s">
        <v>19</v>
      </c>
      <c r="D5" s="89"/>
      <c r="E5" s="97" t="s">
        <v>25</v>
      </c>
      <c r="F5" s="98"/>
      <c r="G5" s="105" t="s">
        <v>26</v>
      </c>
      <c r="H5" s="98"/>
      <c r="I5" s="105" t="s">
        <v>27</v>
      </c>
      <c r="J5" s="98"/>
      <c r="K5" s="111" t="s">
        <v>28</v>
      </c>
      <c r="L5" s="112"/>
      <c r="M5" s="95" t="s">
        <v>18</v>
      </c>
      <c r="N5" s="89"/>
      <c r="O5" s="97" t="s">
        <v>29</v>
      </c>
      <c r="P5" s="98"/>
      <c r="Q5" s="105" t="s">
        <v>30</v>
      </c>
      <c r="R5" s="98"/>
      <c r="S5" s="105" t="s">
        <v>31</v>
      </c>
      <c r="T5" s="98"/>
      <c r="U5" s="111" t="s">
        <v>32</v>
      </c>
      <c r="V5" s="112"/>
      <c r="W5" s="95" t="s">
        <v>17</v>
      </c>
      <c r="X5" s="89"/>
      <c r="Y5" s="97" t="s">
        <v>33</v>
      </c>
      <c r="Z5" s="98"/>
      <c r="AA5" s="105" t="s">
        <v>34</v>
      </c>
      <c r="AB5" s="98"/>
      <c r="AC5" s="105" t="s">
        <v>35</v>
      </c>
      <c r="AD5" s="98"/>
      <c r="AE5" s="111" t="s">
        <v>36</v>
      </c>
      <c r="AF5" s="112"/>
      <c r="AG5" s="95" t="s">
        <v>16</v>
      </c>
      <c r="AH5" s="89"/>
      <c r="AI5" s="97" t="s">
        <v>37</v>
      </c>
      <c r="AJ5" s="98"/>
      <c r="AK5" s="105" t="s">
        <v>38</v>
      </c>
      <c r="AL5" s="98"/>
      <c r="AM5" s="105" t="s">
        <v>39</v>
      </c>
      <c r="AN5" s="98"/>
      <c r="AO5" s="111" t="s">
        <v>40</v>
      </c>
      <c r="AP5" s="112"/>
      <c r="AQ5" s="95" t="s">
        <v>15</v>
      </c>
      <c r="AR5" s="89"/>
      <c r="AS5" s="115" t="s">
        <v>41</v>
      </c>
      <c r="AT5" s="98"/>
      <c r="AU5" s="101" t="s">
        <v>44</v>
      </c>
      <c r="AV5" s="107"/>
      <c r="AW5" s="101" t="s">
        <v>54</v>
      </c>
      <c r="AX5" s="107"/>
      <c r="AY5" s="109" t="s">
        <v>55</v>
      </c>
      <c r="AZ5" s="89"/>
      <c r="BA5" s="101" t="s">
        <v>56</v>
      </c>
      <c r="BB5" s="107"/>
      <c r="BC5" s="101" t="s">
        <v>57</v>
      </c>
      <c r="BD5" s="107"/>
      <c r="BE5" s="101" t="s">
        <v>59</v>
      </c>
      <c r="BF5" s="102"/>
      <c r="BG5" s="88" t="s">
        <v>60</v>
      </c>
      <c r="BH5" s="89"/>
      <c r="BI5" s="88" t="s">
        <v>61</v>
      </c>
      <c r="BJ5" s="89"/>
      <c r="BK5" s="123" t="s">
        <v>64</v>
      </c>
      <c r="BL5" s="124"/>
    </row>
    <row r="6" spans="1:129" s="31" customFormat="1" ht="27.75" customHeight="1" x14ac:dyDescent="0.25">
      <c r="A6" s="118"/>
      <c r="B6" s="121"/>
      <c r="C6" s="110"/>
      <c r="D6" s="91"/>
      <c r="E6" s="99"/>
      <c r="F6" s="100"/>
      <c r="G6" s="106"/>
      <c r="H6" s="100"/>
      <c r="I6" s="106"/>
      <c r="J6" s="100"/>
      <c r="K6" s="113"/>
      <c r="L6" s="114"/>
      <c r="M6" s="96"/>
      <c r="N6" s="91"/>
      <c r="O6" s="99"/>
      <c r="P6" s="100"/>
      <c r="Q6" s="106"/>
      <c r="R6" s="100"/>
      <c r="S6" s="106"/>
      <c r="T6" s="100"/>
      <c r="U6" s="113"/>
      <c r="V6" s="114"/>
      <c r="W6" s="96"/>
      <c r="X6" s="91"/>
      <c r="Y6" s="99"/>
      <c r="Z6" s="100"/>
      <c r="AA6" s="106"/>
      <c r="AB6" s="100"/>
      <c r="AC6" s="106"/>
      <c r="AD6" s="100"/>
      <c r="AE6" s="113"/>
      <c r="AF6" s="114"/>
      <c r="AG6" s="96"/>
      <c r="AH6" s="91"/>
      <c r="AI6" s="99"/>
      <c r="AJ6" s="100"/>
      <c r="AK6" s="106"/>
      <c r="AL6" s="100"/>
      <c r="AM6" s="106"/>
      <c r="AN6" s="100"/>
      <c r="AO6" s="113"/>
      <c r="AP6" s="114"/>
      <c r="AQ6" s="96"/>
      <c r="AR6" s="91"/>
      <c r="AS6" s="116"/>
      <c r="AT6" s="100"/>
      <c r="AU6" s="103"/>
      <c r="AV6" s="108"/>
      <c r="AW6" s="103"/>
      <c r="AX6" s="108"/>
      <c r="AY6" s="110"/>
      <c r="AZ6" s="91"/>
      <c r="BA6" s="103"/>
      <c r="BB6" s="108"/>
      <c r="BC6" s="103"/>
      <c r="BD6" s="108"/>
      <c r="BE6" s="103"/>
      <c r="BF6" s="104"/>
      <c r="BG6" s="90"/>
      <c r="BH6" s="91"/>
      <c r="BI6" s="90"/>
      <c r="BJ6" s="91"/>
      <c r="BK6" s="125"/>
      <c r="BL6" s="126"/>
    </row>
    <row r="7" spans="1:129" s="30" customFormat="1" ht="53.25" customHeight="1" thickBot="1" x14ac:dyDescent="0.25">
      <c r="A7" s="119"/>
      <c r="B7" s="122"/>
      <c r="C7" s="68" t="s">
        <v>42</v>
      </c>
      <c r="D7" s="69" t="s">
        <v>43</v>
      </c>
      <c r="E7" s="35" t="s">
        <v>42</v>
      </c>
      <c r="F7" s="36" t="s">
        <v>43</v>
      </c>
      <c r="G7" s="37" t="s">
        <v>42</v>
      </c>
      <c r="H7" s="36" t="s">
        <v>43</v>
      </c>
      <c r="I7" s="37" t="s">
        <v>42</v>
      </c>
      <c r="J7" s="36" t="s">
        <v>43</v>
      </c>
      <c r="K7" s="38" t="s">
        <v>42</v>
      </c>
      <c r="L7" s="39" t="s">
        <v>43</v>
      </c>
      <c r="M7" s="38" t="s">
        <v>42</v>
      </c>
      <c r="N7" s="39" t="s">
        <v>43</v>
      </c>
      <c r="O7" s="35" t="s">
        <v>42</v>
      </c>
      <c r="P7" s="36" t="s">
        <v>43</v>
      </c>
      <c r="Q7" s="37" t="s">
        <v>42</v>
      </c>
      <c r="R7" s="36" t="s">
        <v>43</v>
      </c>
      <c r="S7" s="37" t="s">
        <v>42</v>
      </c>
      <c r="T7" s="36" t="s">
        <v>43</v>
      </c>
      <c r="U7" s="38" t="s">
        <v>42</v>
      </c>
      <c r="V7" s="39" t="s">
        <v>43</v>
      </c>
      <c r="W7" s="38" t="s">
        <v>42</v>
      </c>
      <c r="X7" s="39" t="s">
        <v>43</v>
      </c>
      <c r="Y7" s="35" t="s">
        <v>42</v>
      </c>
      <c r="Z7" s="36" t="s">
        <v>43</v>
      </c>
      <c r="AA7" s="37" t="s">
        <v>42</v>
      </c>
      <c r="AB7" s="36" t="s">
        <v>43</v>
      </c>
      <c r="AC7" s="37" t="s">
        <v>42</v>
      </c>
      <c r="AD7" s="36" t="s">
        <v>43</v>
      </c>
      <c r="AE7" s="38" t="s">
        <v>42</v>
      </c>
      <c r="AF7" s="39" t="s">
        <v>43</v>
      </c>
      <c r="AG7" s="38" t="s">
        <v>42</v>
      </c>
      <c r="AH7" s="39" t="s">
        <v>43</v>
      </c>
      <c r="AI7" s="35" t="s">
        <v>42</v>
      </c>
      <c r="AJ7" s="36" t="s">
        <v>43</v>
      </c>
      <c r="AK7" s="37" t="s">
        <v>42</v>
      </c>
      <c r="AL7" s="36" t="s">
        <v>43</v>
      </c>
      <c r="AM7" s="37" t="s">
        <v>42</v>
      </c>
      <c r="AN7" s="36" t="s">
        <v>43</v>
      </c>
      <c r="AO7" s="38" t="s">
        <v>42</v>
      </c>
      <c r="AP7" s="39" t="s">
        <v>43</v>
      </c>
      <c r="AQ7" s="38" t="s">
        <v>42</v>
      </c>
      <c r="AR7" s="39" t="s">
        <v>43</v>
      </c>
      <c r="AS7" s="40" t="s">
        <v>42</v>
      </c>
      <c r="AT7" s="36" t="s">
        <v>43</v>
      </c>
      <c r="AU7" s="40" t="s">
        <v>42</v>
      </c>
      <c r="AV7" s="70" t="s">
        <v>43</v>
      </c>
      <c r="AW7" s="37" t="s">
        <v>42</v>
      </c>
      <c r="AX7" s="70" t="s">
        <v>43</v>
      </c>
      <c r="AY7" s="35" t="s">
        <v>42</v>
      </c>
      <c r="AZ7" s="39" t="s">
        <v>43</v>
      </c>
      <c r="BA7" s="37" t="s">
        <v>42</v>
      </c>
      <c r="BB7" s="70" t="s">
        <v>43</v>
      </c>
      <c r="BC7" s="37" t="s">
        <v>42</v>
      </c>
      <c r="BD7" s="70" t="s">
        <v>43</v>
      </c>
      <c r="BE7" s="37" t="s">
        <v>42</v>
      </c>
      <c r="BF7" s="39" t="s">
        <v>43</v>
      </c>
      <c r="BG7" s="37" t="s">
        <v>42</v>
      </c>
      <c r="BH7" s="39" t="s">
        <v>43</v>
      </c>
      <c r="BI7" s="37" t="s">
        <v>42</v>
      </c>
      <c r="BJ7" s="39" t="s">
        <v>43</v>
      </c>
      <c r="BK7" s="37" t="s">
        <v>62</v>
      </c>
      <c r="BL7" s="39" t="s">
        <v>63</v>
      </c>
    </row>
    <row r="8" spans="1:129" s="29" customFormat="1" ht="32.25" customHeight="1" thickBot="1" x14ac:dyDescent="0.35">
      <c r="A8" s="41">
        <v>1</v>
      </c>
      <c r="B8" s="42" t="s">
        <v>14</v>
      </c>
      <c r="C8" s="43">
        <v>15687.175801085999</v>
      </c>
      <c r="D8" s="44">
        <v>1</v>
      </c>
      <c r="E8" s="43">
        <v>16168.888660667999</v>
      </c>
      <c r="F8" s="44">
        <v>1</v>
      </c>
      <c r="G8" s="45">
        <v>17452.396361981999</v>
      </c>
      <c r="H8" s="44">
        <v>0.99999999999999989</v>
      </c>
      <c r="I8" s="45">
        <v>18559.510687066002</v>
      </c>
      <c r="J8" s="44">
        <v>1</v>
      </c>
      <c r="K8" s="45">
        <v>21093.190610030004</v>
      </c>
      <c r="L8" s="44">
        <v>1</v>
      </c>
      <c r="M8" s="43">
        <v>21093.190610030004</v>
      </c>
      <c r="N8" s="44">
        <v>1</v>
      </c>
      <c r="O8" s="43">
        <v>21030.494724772998</v>
      </c>
      <c r="P8" s="44">
        <v>1</v>
      </c>
      <c r="Q8" s="45">
        <v>21777.309217051999</v>
      </c>
      <c r="R8" s="44">
        <v>1</v>
      </c>
      <c r="S8" s="45">
        <v>22686.424839717998</v>
      </c>
      <c r="T8" s="44">
        <v>1</v>
      </c>
      <c r="U8" s="45">
        <v>23582.234650446</v>
      </c>
      <c r="V8" s="44">
        <v>1</v>
      </c>
      <c r="W8" s="43">
        <v>23582.234650446</v>
      </c>
      <c r="X8" s="44">
        <v>1</v>
      </c>
      <c r="Y8" s="43">
        <v>23404.136269876995</v>
      </c>
      <c r="Z8" s="44">
        <v>1</v>
      </c>
      <c r="AA8" s="45">
        <v>23290.297279305003</v>
      </c>
      <c r="AB8" s="44">
        <v>1</v>
      </c>
      <c r="AC8" s="45">
        <v>23154.666327145002</v>
      </c>
      <c r="AD8" s="44">
        <v>1</v>
      </c>
      <c r="AE8" s="45">
        <v>25914.021596314004</v>
      </c>
      <c r="AF8" s="44">
        <v>1</v>
      </c>
      <c r="AG8" s="43">
        <v>25914.021596314004</v>
      </c>
      <c r="AH8" s="44">
        <v>1</v>
      </c>
      <c r="AI8" s="43">
        <v>25993.784712101999</v>
      </c>
      <c r="AJ8" s="44">
        <v>1</v>
      </c>
      <c r="AK8" s="45">
        <v>25981.101688882001</v>
      </c>
      <c r="AL8" s="44">
        <v>1</v>
      </c>
      <c r="AM8" s="45">
        <v>26315.768046539</v>
      </c>
      <c r="AN8" s="44">
        <v>0.99999999999999989</v>
      </c>
      <c r="AO8" s="45">
        <v>29638.673025327003</v>
      </c>
      <c r="AP8" s="44">
        <v>1</v>
      </c>
      <c r="AQ8" s="43">
        <v>29638.673025327003</v>
      </c>
      <c r="AR8" s="44">
        <v>1</v>
      </c>
      <c r="AS8" s="43">
        <v>29463.865292585993</v>
      </c>
      <c r="AT8" s="44">
        <v>1</v>
      </c>
      <c r="AU8" s="45">
        <f>+AU9+AU17+AU27</f>
        <v>30910.921234329195</v>
      </c>
      <c r="AV8" s="71">
        <v>1</v>
      </c>
      <c r="AW8" s="45">
        <f>+AW9+AW17+AW27</f>
        <v>32228.713345340664</v>
      </c>
      <c r="AX8" s="71">
        <v>1</v>
      </c>
      <c r="AY8" s="43">
        <f>+AY9+AY17+AY27</f>
        <v>33726.06721317039</v>
      </c>
      <c r="AZ8" s="57">
        <v>1</v>
      </c>
      <c r="BA8" s="77">
        <v>35568.922733256011</v>
      </c>
      <c r="BB8" s="78">
        <v>1</v>
      </c>
      <c r="BC8" s="77">
        <v>36534.214762272626</v>
      </c>
      <c r="BD8" s="78">
        <v>1</v>
      </c>
      <c r="BE8" s="77">
        <v>36720.634714845277</v>
      </c>
      <c r="BF8" s="79">
        <v>1</v>
      </c>
      <c r="BG8" s="77">
        <v>39820.78105460223</v>
      </c>
      <c r="BH8" s="79">
        <v>1</v>
      </c>
      <c r="BI8" s="77">
        <v>39820.78105460223</v>
      </c>
      <c r="BJ8" s="79">
        <v>1</v>
      </c>
      <c r="BK8" s="77">
        <f>+BK9+BK17+BK27</f>
        <v>39775.515997514995</v>
      </c>
      <c r="BL8" s="79">
        <v>1</v>
      </c>
    </row>
    <row r="9" spans="1:129" s="15" customFormat="1" ht="30.75" customHeight="1" thickBot="1" x14ac:dyDescent="0.35">
      <c r="A9" s="47" t="s">
        <v>13</v>
      </c>
      <c r="B9" s="48" t="s">
        <v>12</v>
      </c>
      <c r="C9" s="49">
        <v>7448.1516719439996</v>
      </c>
      <c r="D9" s="50">
        <v>0.47479238878857821</v>
      </c>
      <c r="E9" s="49">
        <v>7474.787157374999</v>
      </c>
      <c r="F9" s="50">
        <v>0.46229442939748627</v>
      </c>
      <c r="G9" s="51">
        <v>8210.2138134649977</v>
      </c>
      <c r="H9" s="50">
        <v>0.47043475538694429</v>
      </c>
      <c r="I9" s="51">
        <v>8964.6281074080016</v>
      </c>
      <c r="J9" s="50">
        <v>0.48302071420748127</v>
      </c>
      <c r="K9" s="51">
        <v>10056.695063742001</v>
      </c>
      <c r="L9" s="50">
        <v>0.47677448375021803</v>
      </c>
      <c r="M9" s="49">
        <v>10056.695063742001</v>
      </c>
      <c r="N9" s="50">
        <v>0.47677448375021803</v>
      </c>
      <c r="O9" s="49">
        <v>10060.915350375999</v>
      </c>
      <c r="P9" s="50">
        <v>0.47839651335090483</v>
      </c>
      <c r="Q9" s="51">
        <v>10219.032753398</v>
      </c>
      <c r="R9" s="50">
        <v>0.46925139609976818</v>
      </c>
      <c r="S9" s="51">
        <v>10231.949534297</v>
      </c>
      <c r="T9" s="50">
        <v>0.45101639445557468</v>
      </c>
      <c r="U9" s="51">
        <v>10925.848702813</v>
      </c>
      <c r="V9" s="50">
        <v>0.46330845506222473</v>
      </c>
      <c r="W9" s="49">
        <v>10925.848702813</v>
      </c>
      <c r="X9" s="50">
        <v>0.46330845506222473</v>
      </c>
      <c r="Y9" s="49">
        <v>11040.692882551997</v>
      </c>
      <c r="Z9" s="50">
        <v>0.47174109547303639</v>
      </c>
      <c r="AA9" s="51">
        <v>11217.838013996003</v>
      </c>
      <c r="AB9" s="50">
        <v>0.48165284794212598</v>
      </c>
      <c r="AC9" s="51">
        <v>11285.877321778004</v>
      </c>
      <c r="AD9" s="50">
        <v>0.48741265204703843</v>
      </c>
      <c r="AE9" s="51">
        <v>13803.825519962002</v>
      </c>
      <c r="AF9" s="50">
        <v>0.53267785814940627</v>
      </c>
      <c r="AG9" s="49">
        <v>13803.825519962002</v>
      </c>
      <c r="AH9" s="50">
        <v>0.53267785814940627</v>
      </c>
      <c r="AI9" s="49">
        <v>14161.442803606</v>
      </c>
      <c r="AJ9" s="50">
        <v>0.54480111151389266</v>
      </c>
      <c r="AK9" s="51">
        <v>14315.823799276999</v>
      </c>
      <c r="AL9" s="50">
        <v>0.55100911311251743</v>
      </c>
      <c r="AM9" s="51">
        <v>14825.455812763998</v>
      </c>
      <c r="AN9" s="50">
        <v>0.56336777959683426</v>
      </c>
      <c r="AO9" s="51">
        <v>16627.316944599002</v>
      </c>
      <c r="AP9" s="50">
        <v>0.56100072126679001</v>
      </c>
      <c r="AQ9" s="49">
        <v>16627.316944599002</v>
      </c>
      <c r="AR9" s="50">
        <v>0.56100072126679001</v>
      </c>
      <c r="AS9" s="49">
        <v>16765.756900035998</v>
      </c>
      <c r="AT9" s="50">
        <v>0.56902774749838314</v>
      </c>
      <c r="AU9" s="51">
        <v>16876.066493654998</v>
      </c>
      <c r="AV9" s="72">
        <f>+AU9/$AU$8</f>
        <v>0.54595805688614352</v>
      </c>
      <c r="AW9" s="51">
        <v>17695.421739096997</v>
      </c>
      <c r="AX9" s="72">
        <f>+AW9/$AW$8</f>
        <v>0.54905765394618955</v>
      </c>
      <c r="AY9" s="49">
        <v>19142.674815925006</v>
      </c>
      <c r="AZ9" s="58">
        <f>+AY9/$AY$8</f>
        <v>0.56759285614094923</v>
      </c>
      <c r="BA9" s="51">
        <v>19274.062666473004</v>
      </c>
      <c r="BB9" s="72">
        <v>0.5418792919598957</v>
      </c>
      <c r="BC9" s="51">
        <v>19434.833111365831</v>
      </c>
      <c r="BD9" s="72">
        <v>0.53196252438509728</v>
      </c>
      <c r="BE9" s="51">
        <v>19846.403689237832</v>
      </c>
      <c r="BF9" s="58">
        <v>0.54047006113471141</v>
      </c>
      <c r="BG9" s="51">
        <v>22312.685359782001</v>
      </c>
      <c r="BH9" s="58">
        <v>0.56032766733497419</v>
      </c>
      <c r="BI9" s="51">
        <v>22312.685359782001</v>
      </c>
      <c r="BJ9" s="58">
        <v>0.56032766733497419</v>
      </c>
      <c r="BK9" s="51">
        <v>22363.016407928</v>
      </c>
      <c r="BL9" s="58">
        <f>+BK9/$BK$8</f>
        <v>0.5622307051736336</v>
      </c>
    </row>
    <row r="10" spans="1:129" s="15" customFormat="1" ht="30.75" customHeight="1" x14ac:dyDescent="0.3">
      <c r="A10" s="46"/>
      <c r="B10" s="24" t="s">
        <v>11</v>
      </c>
      <c r="C10" s="12">
        <v>3875.8125509499996</v>
      </c>
      <c r="D10" s="32">
        <v>0.24706885420903379</v>
      </c>
      <c r="E10" s="12">
        <v>3880.91241636</v>
      </c>
      <c r="F10" s="32">
        <v>0.24002344859981642</v>
      </c>
      <c r="G10" s="14">
        <v>3947.6133052589998</v>
      </c>
      <c r="H10" s="32">
        <v>0.22619319567245294</v>
      </c>
      <c r="I10" s="14">
        <v>4540.8128730109993</v>
      </c>
      <c r="J10" s="32">
        <v>0.24466231624174559</v>
      </c>
      <c r="K10" s="14">
        <v>4984.9146455620003</v>
      </c>
      <c r="L10" s="32">
        <v>0.23632814673336466</v>
      </c>
      <c r="M10" s="12">
        <v>4984.9146455620003</v>
      </c>
      <c r="N10" s="32">
        <v>0.23632814673336466</v>
      </c>
      <c r="O10" s="12">
        <v>4972.1950371729999</v>
      </c>
      <c r="P10" s="32">
        <v>0.23642786830477996</v>
      </c>
      <c r="Q10" s="14">
        <v>5039.4360081590003</v>
      </c>
      <c r="R10" s="32">
        <v>0.23140765270546082</v>
      </c>
      <c r="S10" s="14">
        <v>5052.5873972040008</v>
      </c>
      <c r="T10" s="32">
        <v>0.2227141311555729</v>
      </c>
      <c r="U10" s="14">
        <v>5218.848887827</v>
      </c>
      <c r="V10" s="32">
        <v>0.22130425573253712</v>
      </c>
      <c r="W10" s="12">
        <v>5218.848887827</v>
      </c>
      <c r="X10" s="32">
        <v>0.22130425573253712</v>
      </c>
      <c r="Y10" s="12">
        <v>5308.4940233669995</v>
      </c>
      <c r="Z10" s="32">
        <v>0.22681862565462235</v>
      </c>
      <c r="AA10" s="14">
        <v>5392.8956691660005</v>
      </c>
      <c r="AB10" s="32">
        <v>0.23155117362791033</v>
      </c>
      <c r="AC10" s="14">
        <v>5352.8769746099997</v>
      </c>
      <c r="AD10" s="32">
        <v>0.23117918863441536</v>
      </c>
      <c r="AE10" s="14">
        <v>6029.7541414200005</v>
      </c>
      <c r="AF10" s="32">
        <v>0.23268307155681578</v>
      </c>
      <c r="AG10" s="12">
        <v>6029.7541414200005</v>
      </c>
      <c r="AH10" s="32">
        <v>0.23268307155681578</v>
      </c>
      <c r="AI10" s="12">
        <v>6206.6772271720001</v>
      </c>
      <c r="AJ10" s="32">
        <v>0.23877543404759907</v>
      </c>
      <c r="AK10" s="14">
        <v>6227.2921499289996</v>
      </c>
      <c r="AL10" s="32">
        <v>0.23968545385409204</v>
      </c>
      <c r="AM10" s="14">
        <v>6255.4206478630003</v>
      </c>
      <c r="AN10" s="32">
        <v>0.23770617816665629</v>
      </c>
      <c r="AO10" s="14">
        <v>6441.186438529</v>
      </c>
      <c r="AP10" s="32">
        <v>0.21732371192950647</v>
      </c>
      <c r="AQ10" s="12">
        <v>6441.186438529</v>
      </c>
      <c r="AR10" s="32">
        <v>0.21732371192950647</v>
      </c>
      <c r="AS10" s="12">
        <v>6451.2359188800001</v>
      </c>
      <c r="AT10" s="32">
        <v>0.21895416147260652</v>
      </c>
      <c r="AU10" s="14">
        <v>6460.6765080600007</v>
      </c>
      <c r="AV10" s="73">
        <f t="shared" ref="AV10:AV28" si="0">+AU10/$AU$8</f>
        <v>0.20900951023371223</v>
      </c>
      <c r="AW10" s="14">
        <v>7146.2961851130003</v>
      </c>
      <c r="AX10" s="73">
        <f t="shared" ref="AX10:AX28" si="1">+AW10/$AW$8</f>
        <v>0.22173693713857637</v>
      </c>
      <c r="AY10" s="12">
        <v>7415.3854144610004</v>
      </c>
      <c r="AZ10" s="59">
        <f t="shared" ref="AZ10:AZ28" si="2">+AY10/$AY$8</f>
        <v>0.21987103825628423</v>
      </c>
      <c r="BA10" s="14">
        <v>7445.8778737959992</v>
      </c>
      <c r="BB10" s="80">
        <v>0.20933661470816203</v>
      </c>
      <c r="BC10" s="14">
        <v>7463.7667713188339</v>
      </c>
      <c r="BD10" s="80">
        <v>0.20429525637502841</v>
      </c>
      <c r="BE10" s="14">
        <v>7497.1379796708306</v>
      </c>
      <c r="BF10" s="81">
        <v>0.20416689520456238</v>
      </c>
      <c r="BG10" s="14">
        <v>8354.9992312150007</v>
      </c>
      <c r="BH10" s="81">
        <v>0.20981505158722605</v>
      </c>
      <c r="BI10" s="14">
        <v>8354.9992312150007</v>
      </c>
      <c r="BJ10" s="81">
        <v>0.20981505158722605</v>
      </c>
      <c r="BK10" s="14">
        <v>8281.7156716320005</v>
      </c>
      <c r="BL10" s="81">
        <f t="shared" ref="BL10:BL28" si="3">+BK10/$BK$8</f>
        <v>0.20821139497346577</v>
      </c>
    </row>
    <row r="11" spans="1:129" ht="23.25" customHeight="1" x14ac:dyDescent="0.3">
      <c r="A11" s="28"/>
      <c r="B11" s="23" t="s">
        <v>10</v>
      </c>
      <c r="C11" s="18">
        <v>2721.8458553810001</v>
      </c>
      <c r="D11" s="33">
        <v>0.17350770399300114</v>
      </c>
      <c r="E11" s="18">
        <v>2743.0315999220002</v>
      </c>
      <c r="F11" s="33">
        <v>0.16964874070749369</v>
      </c>
      <c r="G11" s="17">
        <v>2989.3558770649997</v>
      </c>
      <c r="H11" s="33">
        <v>0.17128627009508915</v>
      </c>
      <c r="I11" s="17">
        <v>3070.8951552439999</v>
      </c>
      <c r="J11" s="33">
        <v>0.1654620753220658</v>
      </c>
      <c r="K11" s="17">
        <v>3733.5163820479997</v>
      </c>
      <c r="L11" s="33">
        <v>0.17700102611658375</v>
      </c>
      <c r="M11" s="18">
        <v>3733.5163820479997</v>
      </c>
      <c r="N11" s="33">
        <v>0.17700102611658375</v>
      </c>
      <c r="O11" s="18">
        <v>3745.3785395799996</v>
      </c>
      <c r="P11" s="33">
        <v>0.1780927452537818</v>
      </c>
      <c r="Q11" s="17">
        <v>3815.4414342640002</v>
      </c>
      <c r="R11" s="33">
        <v>0.17520261094866788</v>
      </c>
      <c r="S11" s="17">
        <v>3850.1596407050001</v>
      </c>
      <c r="T11" s="33">
        <v>0.16971204885330268</v>
      </c>
      <c r="U11" s="17">
        <v>4326.9117206869996</v>
      </c>
      <c r="V11" s="33">
        <v>0.18348183642575902</v>
      </c>
      <c r="W11" s="18">
        <v>4326.9117206869996</v>
      </c>
      <c r="X11" s="33">
        <v>0.18348183642575902</v>
      </c>
      <c r="Y11" s="18">
        <v>4358.9619762270004</v>
      </c>
      <c r="Z11" s="33">
        <v>0.18624750454206399</v>
      </c>
      <c r="AA11" s="17">
        <v>4412.8586096870004</v>
      </c>
      <c r="AB11" s="33">
        <v>0.18947197439201957</v>
      </c>
      <c r="AC11" s="17">
        <v>4427.8246169889999</v>
      </c>
      <c r="AD11" s="33">
        <v>0.19122817640425727</v>
      </c>
      <c r="AE11" s="17">
        <v>5527.1278227900002</v>
      </c>
      <c r="AF11" s="33">
        <v>0.2132871504427617</v>
      </c>
      <c r="AG11" s="18">
        <v>5527.1278227900002</v>
      </c>
      <c r="AH11" s="33">
        <v>0.2132871504427617</v>
      </c>
      <c r="AI11" s="18">
        <v>5582.3047078050004</v>
      </c>
      <c r="AJ11" s="33">
        <v>0.21475536439316709</v>
      </c>
      <c r="AK11" s="17">
        <v>5648.3140399000004</v>
      </c>
      <c r="AL11" s="33">
        <v>0.21740086727411806</v>
      </c>
      <c r="AM11" s="17">
        <v>5670.6495132660002</v>
      </c>
      <c r="AN11" s="33">
        <v>0.2154848569586702</v>
      </c>
      <c r="AO11" s="17">
        <v>6569.5015788090004</v>
      </c>
      <c r="AP11" s="33">
        <v>0.22165302654390748</v>
      </c>
      <c r="AQ11" s="18">
        <v>6569.5015788090004</v>
      </c>
      <c r="AR11" s="33">
        <v>0.22165302654390748</v>
      </c>
      <c r="AS11" s="18">
        <v>6631.4258726150001</v>
      </c>
      <c r="AT11" s="33">
        <v>0.22506978655932386</v>
      </c>
      <c r="AU11" s="17">
        <v>6727.9374647309996</v>
      </c>
      <c r="AV11" s="74">
        <f t="shared" si="0"/>
        <v>0.21765567624878987</v>
      </c>
      <c r="AW11" s="17">
        <v>6796.0780575600002</v>
      </c>
      <c r="AX11" s="74">
        <f t="shared" si="1"/>
        <v>0.2108702877691056</v>
      </c>
      <c r="AY11" s="18">
        <v>7639.1271410059999</v>
      </c>
      <c r="AZ11" s="60">
        <f t="shared" si="2"/>
        <v>0.22650512710900483</v>
      </c>
      <c r="BA11" s="17">
        <v>7746.2458173819996</v>
      </c>
      <c r="BB11" s="82">
        <v>0.21778128833065452</v>
      </c>
      <c r="BC11" s="17">
        <v>7839.9072599150004</v>
      </c>
      <c r="BD11" s="82">
        <v>0.21459082427059439</v>
      </c>
      <c r="BE11" s="17">
        <v>8022.2658601200001</v>
      </c>
      <c r="BF11" s="83">
        <v>0.2184675162185252</v>
      </c>
      <c r="BG11" s="17">
        <v>8948.6130700899994</v>
      </c>
      <c r="BH11" s="83">
        <v>0.22472218859342982</v>
      </c>
      <c r="BI11" s="17">
        <v>8948.6130700899994</v>
      </c>
      <c r="BJ11" s="83">
        <v>0.22472218859342982</v>
      </c>
      <c r="BK11" s="17">
        <v>9042.3685564360003</v>
      </c>
      <c r="BL11" s="83">
        <f t="shared" si="3"/>
        <v>0.22733504090810361</v>
      </c>
    </row>
    <row r="12" spans="1:129" ht="23.25" customHeight="1" x14ac:dyDescent="0.3">
      <c r="A12" s="13"/>
      <c r="B12" s="23" t="s">
        <v>9</v>
      </c>
      <c r="C12" s="18">
        <v>749.20019028400009</v>
      </c>
      <c r="D12" s="33">
        <v>4.7758768039823589E-2</v>
      </c>
      <c r="E12" s="18">
        <v>749.02876555700004</v>
      </c>
      <c r="F12" s="33">
        <v>4.6325309133896576E-2</v>
      </c>
      <c r="G12" s="17">
        <v>799.04604026999993</v>
      </c>
      <c r="H12" s="33">
        <v>4.5784316588788239E-2</v>
      </c>
      <c r="I12" s="17">
        <v>806.30673560699995</v>
      </c>
      <c r="J12" s="33">
        <v>4.344439620215363E-2</v>
      </c>
      <c r="K12" s="17">
        <v>824.30150929400008</v>
      </c>
      <c r="L12" s="33">
        <v>3.9079033823457565E-2</v>
      </c>
      <c r="M12" s="18">
        <v>824.30150929400008</v>
      </c>
      <c r="N12" s="33">
        <v>3.9079033823457565E-2</v>
      </c>
      <c r="O12" s="18">
        <v>829.57831882699998</v>
      </c>
      <c r="P12" s="33">
        <v>3.9446448107081054E-2</v>
      </c>
      <c r="Q12" s="17">
        <v>842.99044061099994</v>
      </c>
      <c r="R12" s="33">
        <v>3.8709577579535137E-2</v>
      </c>
      <c r="S12" s="17">
        <v>851.60200174900001</v>
      </c>
      <c r="T12" s="33">
        <v>3.7537955308765421E-2</v>
      </c>
      <c r="U12" s="17">
        <v>885.29963642799999</v>
      </c>
      <c r="V12" s="33">
        <v>3.7540956128653255E-2</v>
      </c>
      <c r="W12" s="18">
        <v>885.29963642799999</v>
      </c>
      <c r="X12" s="33">
        <v>3.7540956128653255E-2</v>
      </c>
      <c r="Y12" s="18">
        <v>876.70839354499992</v>
      </c>
      <c r="Z12" s="33">
        <v>3.7459549176928786E-2</v>
      </c>
      <c r="AA12" s="17">
        <v>890.91173792400002</v>
      </c>
      <c r="AB12" s="33">
        <v>3.8252484596477655E-2</v>
      </c>
      <c r="AC12" s="17">
        <v>885.18715919200008</v>
      </c>
      <c r="AD12" s="33">
        <v>3.8229320461174825E-2</v>
      </c>
      <c r="AE12" s="17">
        <v>903.68395272399994</v>
      </c>
      <c r="AF12" s="33">
        <v>3.4872393285824053E-2</v>
      </c>
      <c r="AG12" s="18">
        <v>903.68395272399994</v>
      </c>
      <c r="AH12" s="33">
        <v>3.4872393285824053E-2</v>
      </c>
      <c r="AI12" s="18">
        <v>899.16351237000003</v>
      </c>
      <c r="AJ12" s="33">
        <v>3.4591481091684737E-2</v>
      </c>
      <c r="AK12" s="17">
        <v>909.336684494</v>
      </c>
      <c r="AL12" s="33">
        <v>3.4999927846906087E-2</v>
      </c>
      <c r="AM12" s="17">
        <v>914.72237166700006</v>
      </c>
      <c r="AN12" s="33">
        <v>3.4759478425608885E-2</v>
      </c>
      <c r="AO12" s="17">
        <v>911.29050440900005</v>
      </c>
      <c r="AP12" s="33">
        <v>3.0746670191012904E-2</v>
      </c>
      <c r="AQ12" s="18">
        <v>911.29050440900005</v>
      </c>
      <c r="AR12" s="33">
        <v>3.0746670191012904E-2</v>
      </c>
      <c r="AS12" s="18">
        <v>927.06026175399995</v>
      </c>
      <c r="AT12" s="33">
        <v>3.1464312389022378E-2</v>
      </c>
      <c r="AU12" s="17">
        <v>927.28661207799996</v>
      </c>
      <c r="AV12" s="74">
        <f t="shared" si="0"/>
        <v>2.9998672800737161E-2</v>
      </c>
      <c r="AW12" s="17">
        <v>931.14270923899994</v>
      </c>
      <c r="AX12" s="74">
        <f t="shared" si="1"/>
        <v>2.8891712159325657E-2</v>
      </c>
      <c r="AY12" s="18">
        <v>945.86930004099997</v>
      </c>
      <c r="AZ12" s="60">
        <f t="shared" si="2"/>
        <v>2.80456447549161E-2</v>
      </c>
      <c r="BA12" s="17">
        <v>935.34495351300006</v>
      </c>
      <c r="BB12" s="82">
        <v>2.6296690527500204E-2</v>
      </c>
      <c r="BC12" s="17">
        <v>934.57929822400001</v>
      </c>
      <c r="BD12" s="82">
        <v>2.5580932950257398E-2</v>
      </c>
      <c r="BE12" s="17">
        <v>932.13707363200012</v>
      </c>
      <c r="BF12" s="83">
        <v>2.5384557779856657E-2</v>
      </c>
      <c r="BG12" s="17">
        <v>1060.381392728</v>
      </c>
      <c r="BH12" s="83">
        <v>2.6628844654603981E-2</v>
      </c>
      <c r="BI12" s="17">
        <v>1060.381392728</v>
      </c>
      <c r="BJ12" s="83">
        <v>2.6628844654603981E-2</v>
      </c>
      <c r="BK12" s="17">
        <v>1115.222486397</v>
      </c>
      <c r="BL12" s="83">
        <f t="shared" si="3"/>
        <v>2.8037913737352253E-2</v>
      </c>
    </row>
    <row r="13" spans="1:129" s="16" customFormat="1" x14ac:dyDescent="0.3">
      <c r="A13" s="27"/>
      <c r="B13" s="26" t="s">
        <v>49</v>
      </c>
      <c r="C13" s="19">
        <v>0</v>
      </c>
      <c r="D13" s="34">
        <v>0</v>
      </c>
      <c r="E13" s="19">
        <v>0</v>
      </c>
      <c r="F13" s="34">
        <v>0</v>
      </c>
      <c r="G13" s="25">
        <v>0</v>
      </c>
      <c r="H13" s="34">
        <v>0</v>
      </c>
      <c r="I13" s="25">
        <v>0</v>
      </c>
      <c r="J13" s="34">
        <v>0</v>
      </c>
      <c r="K13" s="25">
        <v>1.0627925</v>
      </c>
      <c r="L13" s="34">
        <v>5.0385573223551707E-5</v>
      </c>
      <c r="M13" s="19">
        <v>1.0627925</v>
      </c>
      <c r="N13" s="34">
        <v>5.0385573223551707E-5</v>
      </c>
      <c r="O13" s="19">
        <v>1.2709888</v>
      </c>
      <c r="P13" s="34">
        <v>6.0435515979699288E-5</v>
      </c>
      <c r="Q13" s="25">
        <v>2.5709887999999999</v>
      </c>
      <c r="R13" s="34">
        <v>1.1805814824849309E-4</v>
      </c>
      <c r="S13" s="25">
        <v>3.1452478699999999</v>
      </c>
      <c r="T13" s="34">
        <v>1.3864008508266554E-4</v>
      </c>
      <c r="U13" s="25">
        <v>3.8952478699999999</v>
      </c>
      <c r="V13" s="34">
        <v>1.6517721614335353E-4</v>
      </c>
      <c r="W13" s="19">
        <v>3.8952478699999999</v>
      </c>
      <c r="X13" s="34">
        <v>1.6517721614335353E-4</v>
      </c>
      <c r="Y13" s="19">
        <v>5.8939086700000001</v>
      </c>
      <c r="Z13" s="34">
        <v>2.5183192415376311E-4</v>
      </c>
      <c r="AA13" s="25">
        <v>30.362002889999999</v>
      </c>
      <c r="AB13" s="34">
        <v>1.3036331192293833E-3</v>
      </c>
      <c r="AC13" s="25">
        <v>34.958739890000004</v>
      </c>
      <c r="AD13" s="34">
        <v>1.5097924278449518E-3</v>
      </c>
      <c r="AE13" s="25">
        <v>570.46826024000006</v>
      </c>
      <c r="AF13" s="34">
        <v>2.2013883801082545E-2</v>
      </c>
      <c r="AG13" s="19">
        <v>570.46826024000006</v>
      </c>
      <c r="AH13" s="34">
        <v>2.2013883801082545E-2</v>
      </c>
      <c r="AI13" s="19">
        <v>579.59487701</v>
      </c>
      <c r="AJ13" s="34">
        <v>2.2297440847086666E-2</v>
      </c>
      <c r="AK13" s="25">
        <v>613.93694359000006</v>
      </c>
      <c r="AL13" s="34">
        <v>2.3630135124436232E-2</v>
      </c>
      <c r="AM13" s="25">
        <v>607.22200712000006</v>
      </c>
      <c r="AN13" s="34">
        <v>2.307445505850857E-2</v>
      </c>
      <c r="AO13" s="25">
        <v>1320.78212895</v>
      </c>
      <c r="AP13" s="34">
        <v>4.4562795636004279E-2</v>
      </c>
      <c r="AQ13" s="19">
        <v>1320.78212895</v>
      </c>
      <c r="AR13" s="34">
        <v>4.4562795636004279E-2</v>
      </c>
      <c r="AS13" s="19">
        <v>1339.6428863399999</v>
      </c>
      <c r="AT13" s="34">
        <v>4.546731642426749E-2</v>
      </c>
      <c r="AU13" s="25">
        <v>1352.1915317999999</v>
      </c>
      <c r="AV13" s="75">
        <f t="shared" si="0"/>
        <v>4.3744782678889454E-2</v>
      </c>
      <c r="AW13" s="25">
        <v>1366.4307778599998</v>
      </c>
      <c r="AX13" s="75">
        <f t="shared" si="1"/>
        <v>4.2397931410362868E-2</v>
      </c>
      <c r="AY13" s="19">
        <v>1651.7128016600002</v>
      </c>
      <c r="AZ13" s="61">
        <f t="shared" si="2"/>
        <v>4.8974367251897924E-2</v>
      </c>
      <c r="BA13" s="25">
        <v>1659.02342701</v>
      </c>
      <c r="BB13" s="84">
        <v>4.6642498549973134E-2</v>
      </c>
      <c r="BC13" s="25">
        <v>1691.90798954</v>
      </c>
      <c r="BD13" s="84">
        <v>4.6310232765346404E-2</v>
      </c>
      <c r="BE13" s="25">
        <v>1733.1944988</v>
      </c>
      <c r="BF13" s="85">
        <v>4.7199470059794767E-2</v>
      </c>
      <c r="BG13" s="25">
        <v>2282.3484485700001</v>
      </c>
      <c r="BH13" s="85">
        <v>5.7315511853985118E-2</v>
      </c>
      <c r="BI13" s="25">
        <v>2282.3484485700001</v>
      </c>
      <c r="BJ13" s="85">
        <v>5.7315511853985118E-2</v>
      </c>
      <c r="BK13" s="25">
        <v>2284.7638228200003</v>
      </c>
      <c r="BL13" s="85">
        <f t="shared" si="3"/>
        <v>5.7441462807490483E-2</v>
      </c>
    </row>
    <row r="14" spans="1:129" s="16" customFormat="1" ht="23.25" customHeight="1" x14ac:dyDescent="0.3">
      <c r="A14" s="27"/>
      <c r="B14" s="26" t="s">
        <v>50</v>
      </c>
      <c r="C14" s="19">
        <v>0</v>
      </c>
      <c r="D14" s="34">
        <v>0</v>
      </c>
      <c r="E14" s="19">
        <v>0</v>
      </c>
      <c r="F14" s="34">
        <v>0</v>
      </c>
      <c r="G14" s="25">
        <v>370.92456391100001</v>
      </c>
      <c r="H14" s="34">
        <v>2.1253503313677639E-2</v>
      </c>
      <c r="I14" s="25">
        <v>386.79343216500001</v>
      </c>
      <c r="J14" s="34">
        <v>2.0840712812248533E-2</v>
      </c>
      <c r="K14" s="25">
        <v>396.93858118599996</v>
      </c>
      <c r="L14" s="34">
        <v>1.8818328081539833E-2</v>
      </c>
      <c r="M14" s="19">
        <v>396.93858118599996</v>
      </c>
      <c r="N14" s="34">
        <v>1.8818328081539833E-2</v>
      </c>
      <c r="O14" s="19">
        <v>391.39615922899998</v>
      </c>
      <c r="P14" s="34">
        <v>1.8610886921644906E-2</v>
      </c>
      <c r="Q14" s="25">
        <v>393.72211893999997</v>
      </c>
      <c r="R14" s="34">
        <v>1.8079465879637182E-2</v>
      </c>
      <c r="S14" s="25">
        <v>390.06775814600002</v>
      </c>
      <c r="T14" s="34">
        <v>1.7193884047480824E-2</v>
      </c>
      <c r="U14" s="25">
        <v>385.72698977499999</v>
      </c>
      <c r="V14" s="34">
        <v>1.63566767735349E-2</v>
      </c>
      <c r="W14" s="19">
        <v>385.72698977499999</v>
      </c>
      <c r="X14" s="34">
        <v>1.63566767735349E-2</v>
      </c>
      <c r="Y14" s="19">
        <v>379.77971598799996</v>
      </c>
      <c r="Z14" s="34">
        <v>1.622703404255969E-2</v>
      </c>
      <c r="AA14" s="25">
        <v>368.28955650199998</v>
      </c>
      <c r="AB14" s="34">
        <v>1.5813003676395751E-2</v>
      </c>
      <c r="AC14" s="25">
        <v>349.146648314</v>
      </c>
      <c r="AD14" s="34">
        <v>1.5078889213129516E-2</v>
      </c>
      <c r="AE14" s="25">
        <v>366.780456926</v>
      </c>
      <c r="AF14" s="34">
        <v>1.4153745128396846E-2</v>
      </c>
      <c r="AG14" s="19">
        <v>366.780456926</v>
      </c>
      <c r="AH14" s="34">
        <v>1.4153745128396846E-2</v>
      </c>
      <c r="AI14" s="19">
        <v>370.79246335900001</v>
      </c>
      <c r="AJ14" s="34">
        <v>1.4264658550717669E-2</v>
      </c>
      <c r="AK14" s="25">
        <v>367.48242010000001</v>
      </c>
      <c r="AL14" s="34">
        <v>1.4144220075827479E-2</v>
      </c>
      <c r="AM14" s="25">
        <v>823.00804379299996</v>
      </c>
      <c r="AN14" s="34">
        <v>3.1274331128680111E-2</v>
      </c>
      <c r="AO14" s="25">
        <v>811.32425005700009</v>
      </c>
      <c r="AP14" s="34">
        <v>2.7373838544111025E-2</v>
      </c>
      <c r="AQ14" s="19">
        <v>811.32425005700009</v>
      </c>
      <c r="AR14" s="34">
        <v>2.7373838544111025E-2</v>
      </c>
      <c r="AS14" s="19">
        <v>770.86114579999992</v>
      </c>
      <c r="AT14" s="34">
        <v>2.616293341505237E-2</v>
      </c>
      <c r="AU14" s="25">
        <v>734.502563807</v>
      </c>
      <c r="AV14" s="75">
        <f t="shared" si="0"/>
        <v>2.3761911145866229E-2</v>
      </c>
      <c r="AW14" s="25">
        <v>725.37423287899992</v>
      </c>
      <c r="AX14" s="75">
        <f t="shared" si="1"/>
        <v>2.2507080102962533E-2</v>
      </c>
      <c r="AY14" s="19">
        <v>668.93696025600002</v>
      </c>
      <c r="AZ14" s="61">
        <f t="shared" si="2"/>
        <v>1.983441935366757E-2</v>
      </c>
      <c r="BA14" s="25">
        <v>649.96697510000001</v>
      </c>
      <c r="BB14" s="84">
        <v>1.8273451236472168E-2</v>
      </c>
      <c r="BC14" s="25">
        <v>641.59107382399998</v>
      </c>
      <c r="BD14" s="84">
        <v>1.7561375767860887E-2</v>
      </c>
      <c r="BE14" s="25">
        <v>637.79910447399993</v>
      </c>
      <c r="BF14" s="85">
        <v>1.7368956430814441E-2</v>
      </c>
      <c r="BG14" s="25">
        <v>627.86093225299999</v>
      </c>
      <c r="BH14" s="85">
        <v>1.5767167685437348E-2</v>
      </c>
      <c r="BI14" s="25">
        <v>627.86093225299999</v>
      </c>
      <c r="BJ14" s="85">
        <v>1.5767167685437348E-2</v>
      </c>
      <c r="BK14" s="25">
        <v>622.07206385200004</v>
      </c>
      <c r="BL14" s="85">
        <f t="shared" si="3"/>
        <v>1.5639572441772082E-2</v>
      </c>
    </row>
    <row r="15" spans="1:129" s="16" customFormat="1" ht="23.25" customHeight="1" x14ac:dyDescent="0.3">
      <c r="A15" s="27"/>
      <c r="B15" s="26" t="s">
        <v>51</v>
      </c>
      <c r="C15" s="19">
        <v>1.4</v>
      </c>
      <c r="D15" s="34">
        <v>8.9244872228886476E-5</v>
      </c>
      <c r="E15" s="19">
        <v>1.4</v>
      </c>
      <c r="F15" s="34">
        <v>8.6586037505818317E-5</v>
      </c>
      <c r="G15" s="25">
        <v>1.4</v>
      </c>
      <c r="H15" s="34">
        <v>8.0218210208068383E-5</v>
      </c>
      <c r="I15" s="25">
        <v>1.4</v>
      </c>
      <c r="J15" s="34">
        <v>7.5433023187171117E-5</v>
      </c>
      <c r="K15" s="25">
        <v>2.362879</v>
      </c>
      <c r="L15" s="34">
        <v>1.120209381162293E-4</v>
      </c>
      <c r="M15" s="19">
        <v>2.362879</v>
      </c>
      <c r="N15" s="34">
        <v>1.120209381162293E-4</v>
      </c>
      <c r="O15" s="19">
        <v>2.362879</v>
      </c>
      <c r="P15" s="34">
        <v>1.1235489373517364E-4</v>
      </c>
      <c r="Q15" s="25">
        <v>2.362879</v>
      </c>
      <c r="R15" s="34">
        <v>1.0850188039529815E-4</v>
      </c>
      <c r="S15" s="25">
        <v>3.16573759</v>
      </c>
      <c r="T15" s="34">
        <v>1.3954325603819344E-4</v>
      </c>
      <c r="U15" s="25">
        <v>17.401831649999998</v>
      </c>
      <c r="V15" s="34">
        <v>7.3792123214543981E-4</v>
      </c>
      <c r="W15" s="19">
        <v>17.401831649999998</v>
      </c>
      <c r="X15" s="34">
        <v>7.3792123214543981E-4</v>
      </c>
      <c r="Y15" s="19">
        <v>21.380924611000001</v>
      </c>
      <c r="Z15" s="34">
        <v>9.1355324394171167E-4</v>
      </c>
      <c r="AA15" s="25">
        <v>34.446951144000003</v>
      </c>
      <c r="AB15" s="34">
        <v>1.4790258248274246E-3</v>
      </c>
      <c r="AC15" s="25">
        <v>48.774586227999997</v>
      </c>
      <c r="AD15" s="34">
        <v>2.1064689742827298E-3</v>
      </c>
      <c r="AE15" s="25">
        <v>132.24709365800001</v>
      </c>
      <c r="AF15" s="34">
        <v>5.103302594947701E-3</v>
      </c>
      <c r="AG15" s="19">
        <v>132.24709365800001</v>
      </c>
      <c r="AH15" s="34">
        <v>5.103302594947701E-3</v>
      </c>
      <c r="AI15" s="19">
        <v>145.09339538200001</v>
      </c>
      <c r="AJ15" s="34">
        <v>5.5818495455357249E-3</v>
      </c>
      <c r="AK15" s="25">
        <v>154.26777267100002</v>
      </c>
      <c r="AL15" s="34">
        <v>5.937691731410114E-3</v>
      </c>
      <c r="AM15" s="25">
        <v>158.44822540300001</v>
      </c>
      <c r="AN15" s="34">
        <v>6.0210374678324775E-3</v>
      </c>
      <c r="AO15" s="25">
        <v>174.36369643399999</v>
      </c>
      <c r="AP15" s="34">
        <v>5.8829791834810472E-3</v>
      </c>
      <c r="AQ15" s="19">
        <v>174.36369643399999</v>
      </c>
      <c r="AR15" s="34">
        <v>5.8829791834810472E-3</v>
      </c>
      <c r="AS15" s="19">
        <v>189.497947829</v>
      </c>
      <c r="AT15" s="34">
        <v>6.4315372727652082E-3</v>
      </c>
      <c r="AU15" s="25">
        <v>226.406487373</v>
      </c>
      <c r="AV15" s="75">
        <f t="shared" si="0"/>
        <v>7.3244820384568941E-3</v>
      </c>
      <c r="AW15" s="25">
        <v>289.86525815499999</v>
      </c>
      <c r="AX15" s="75">
        <f t="shared" si="1"/>
        <v>8.9940065260751736E-3</v>
      </c>
      <c r="AY15" s="19">
        <v>340.98680069400001</v>
      </c>
      <c r="AZ15" s="61">
        <f t="shared" si="2"/>
        <v>1.0110482154315372E-2</v>
      </c>
      <c r="BA15" s="25">
        <v>376.71136278299997</v>
      </c>
      <c r="BB15" s="84">
        <v>1.059102536245172E-2</v>
      </c>
      <c r="BC15" s="25">
        <v>401.21474931300003</v>
      </c>
      <c r="BD15" s="84">
        <v>1.09818905900591E-2</v>
      </c>
      <c r="BE15" s="25">
        <v>425.72479127100002</v>
      </c>
      <c r="BF15" s="85">
        <v>1.1593611999818992E-2</v>
      </c>
      <c r="BG15" s="25">
        <v>456.928582887</v>
      </c>
      <c r="BH15" s="85">
        <v>1.1474626332930532E-2</v>
      </c>
      <c r="BI15" s="25">
        <v>456.928582887</v>
      </c>
      <c r="BJ15" s="85">
        <v>1.1474626332930532E-2</v>
      </c>
      <c r="BK15" s="25">
        <v>448.75653369599996</v>
      </c>
      <c r="BL15" s="85">
        <f t="shared" si="3"/>
        <v>1.1282230348037128E-2</v>
      </c>
    </row>
    <row r="16" spans="1:129" ht="60.75" customHeight="1" thickBot="1" x14ac:dyDescent="0.35">
      <c r="A16" s="52"/>
      <c r="B16" s="26" t="s">
        <v>45</v>
      </c>
      <c r="C16" s="19">
        <v>99.893075328999657</v>
      </c>
      <c r="D16" s="34">
        <v>6.3678176744907909E-3</v>
      </c>
      <c r="E16" s="19">
        <v>100.41437553599917</v>
      </c>
      <c r="F16" s="34">
        <v>6.2103449187738214E-3</v>
      </c>
      <c r="G16" s="25">
        <v>101.87402695999936</v>
      </c>
      <c r="H16" s="34">
        <v>5.837251506728325E-3</v>
      </c>
      <c r="I16" s="25">
        <v>158.41991138100093</v>
      </c>
      <c r="J16" s="34">
        <v>8.5357806060804547E-3</v>
      </c>
      <c r="K16" s="25">
        <v>113.59827415200016</v>
      </c>
      <c r="L16" s="34">
        <v>5.3855424839323813E-3</v>
      </c>
      <c r="M16" s="19">
        <v>113.59827415200016</v>
      </c>
      <c r="N16" s="34">
        <v>5.3855424839323813E-3</v>
      </c>
      <c r="O16" s="19">
        <v>118.73342776699974</v>
      </c>
      <c r="P16" s="34">
        <v>5.6457743539022401E-3</v>
      </c>
      <c r="Q16" s="25">
        <v>122.50888362399928</v>
      </c>
      <c r="R16" s="34">
        <v>5.6255289578233461E-3</v>
      </c>
      <c r="S16" s="25">
        <v>81.221751032999236</v>
      </c>
      <c r="T16" s="34">
        <v>3.5801917493320139E-3</v>
      </c>
      <c r="U16" s="25">
        <v>87.764388576000783</v>
      </c>
      <c r="V16" s="34">
        <v>3.7216315534516547E-3</v>
      </c>
      <c r="W16" s="19">
        <v>87.764388576000783</v>
      </c>
      <c r="X16" s="34">
        <v>3.7216315534516547E-3</v>
      </c>
      <c r="Y16" s="19">
        <v>89.473940144000153</v>
      </c>
      <c r="Z16" s="34">
        <v>3.8229968887662094E-3</v>
      </c>
      <c r="AA16" s="25">
        <v>88.073486683000738</v>
      </c>
      <c r="AB16" s="34">
        <v>3.7815527052658085E-3</v>
      </c>
      <c r="AC16" s="25">
        <v>187.1085965550028</v>
      </c>
      <c r="AD16" s="34">
        <v>8.0808159319337297E-3</v>
      </c>
      <c r="AE16" s="25">
        <v>273.76379220400122</v>
      </c>
      <c r="AF16" s="34">
        <v>1.0564311339577692E-2</v>
      </c>
      <c r="AG16" s="19">
        <v>273.76379220400122</v>
      </c>
      <c r="AH16" s="34">
        <v>1.0564311339577692E-2</v>
      </c>
      <c r="AI16" s="19">
        <v>377.81662050799969</v>
      </c>
      <c r="AJ16" s="34">
        <v>1.4534883038101741E-2</v>
      </c>
      <c r="AK16" s="25">
        <v>395.19378859300014</v>
      </c>
      <c r="AL16" s="34">
        <v>1.5210817205727423E-2</v>
      </c>
      <c r="AM16" s="25">
        <v>395.98500365199652</v>
      </c>
      <c r="AN16" s="34">
        <v>1.5047442390877727E-2</v>
      </c>
      <c r="AO16" s="25">
        <v>398.86834741099847</v>
      </c>
      <c r="AP16" s="34">
        <v>1.3457699238766704E-2</v>
      </c>
      <c r="AQ16" s="19">
        <v>398.86834741099847</v>
      </c>
      <c r="AR16" s="34">
        <v>1.3457699238766704E-2</v>
      </c>
      <c r="AS16" s="19">
        <v>456.03286681799727</v>
      </c>
      <c r="AT16" s="34">
        <v>1.5477699965345315E-2</v>
      </c>
      <c r="AU16" s="25">
        <v>447.06532580600106</v>
      </c>
      <c r="AV16" s="75">
        <f t="shared" si="0"/>
        <v>1.4463021739691703E-2</v>
      </c>
      <c r="AW16" s="25">
        <v>440.23451829099577</v>
      </c>
      <c r="AX16" s="75">
        <f t="shared" si="1"/>
        <v>1.3659698839781355E-2</v>
      </c>
      <c r="AY16" s="19">
        <v>480.65639780700076</v>
      </c>
      <c r="AZ16" s="61">
        <f t="shared" si="2"/>
        <v>1.4251777260863054E-2</v>
      </c>
      <c r="BA16" s="25">
        <v>460.89225688900478</v>
      </c>
      <c r="BB16" s="84">
        <v>1.2957723244681869E-2</v>
      </c>
      <c r="BC16" s="25">
        <v>461.86596923099569</v>
      </c>
      <c r="BD16" s="84">
        <v>1.2642011665950614E-2</v>
      </c>
      <c r="BE16" s="25">
        <v>598.14438127000176</v>
      </c>
      <c r="BF16" s="85">
        <v>1.628905344133897E-2</v>
      </c>
      <c r="BG16" s="25">
        <v>581.5537020390002</v>
      </c>
      <c r="BH16" s="85">
        <v>1.4604276627361331E-2</v>
      </c>
      <c r="BI16" s="25">
        <v>581.5537020390002</v>
      </c>
      <c r="BJ16" s="85">
        <v>1.4604276627361331E-2</v>
      </c>
      <c r="BK16" s="25">
        <v>568.11727309499838</v>
      </c>
      <c r="BL16" s="85">
        <f t="shared" si="3"/>
        <v>1.4283089957412292E-2</v>
      </c>
    </row>
    <row r="17" spans="1:64" s="15" customFormat="1" ht="30.75" customHeight="1" thickBot="1" x14ac:dyDescent="0.35">
      <c r="A17" s="54" t="s">
        <v>8</v>
      </c>
      <c r="B17" s="55" t="s">
        <v>46</v>
      </c>
      <c r="C17" s="49">
        <v>7239.0241291419998</v>
      </c>
      <c r="D17" s="50">
        <v>0.4614612739050743</v>
      </c>
      <c r="E17" s="49">
        <v>7694.101503293</v>
      </c>
      <c r="F17" s="50">
        <v>0.47585840095550064</v>
      </c>
      <c r="G17" s="51">
        <v>8242.1825485169993</v>
      </c>
      <c r="H17" s="50">
        <v>0.47226652303586392</v>
      </c>
      <c r="I17" s="51">
        <v>8594.8825796580004</v>
      </c>
      <c r="J17" s="50">
        <v>0.46309855494453939</v>
      </c>
      <c r="K17" s="51">
        <v>9290.5997486680026</v>
      </c>
      <c r="L17" s="50">
        <v>0.44045492786900803</v>
      </c>
      <c r="M17" s="49">
        <v>9290.5997486680026</v>
      </c>
      <c r="N17" s="50">
        <v>0.44045492786900803</v>
      </c>
      <c r="O17" s="49">
        <v>9223.6482222609993</v>
      </c>
      <c r="P17" s="50">
        <v>0.43858446237101345</v>
      </c>
      <c r="Q17" s="51">
        <v>9814.6915108469984</v>
      </c>
      <c r="R17" s="50">
        <v>0.4506843069097779</v>
      </c>
      <c r="S17" s="51">
        <v>9843.5963417929997</v>
      </c>
      <c r="T17" s="50">
        <v>0.43389808713091876</v>
      </c>
      <c r="U17" s="51">
        <v>10051.167164242001</v>
      </c>
      <c r="V17" s="50">
        <v>0.42621775727483519</v>
      </c>
      <c r="W17" s="49">
        <v>10051.167164242001</v>
      </c>
      <c r="X17" s="50">
        <v>0.42621775727483519</v>
      </c>
      <c r="Y17" s="49">
        <v>9778.7138165539982</v>
      </c>
      <c r="Z17" s="50">
        <v>0.41781989746573084</v>
      </c>
      <c r="AA17" s="51">
        <v>9468.1041629859992</v>
      </c>
      <c r="AB17" s="50">
        <v>0.40652568962265018</v>
      </c>
      <c r="AC17" s="51">
        <v>9270.2184665719997</v>
      </c>
      <c r="AD17" s="50">
        <v>0.40036070205443675</v>
      </c>
      <c r="AE17" s="51">
        <v>9519.321635571001</v>
      </c>
      <c r="AF17" s="50">
        <v>0.36734250607111574</v>
      </c>
      <c r="AG17" s="49">
        <v>9519.321635571001</v>
      </c>
      <c r="AH17" s="50">
        <v>0.36734250607111574</v>
      </c>
      <c r="AI17" s="49">
        <v>9248.7516569389991</v>
      </c>
      <c r="AJ17" s="50">
        <v>0.35580627289849914</v>
      </c>
      <c r="AK17" s="51">
        <v>9083.5688893510014</v>
      </c>
      <c r="AL17" s="50">
        <v>0.34962215991164453</v>
      </c>
      <c r="AM17" s="51">
        <v>8930.7045025670013</v>
      </c>
      <c r="AN17" s="50">
        <v>0.33936704742089224</v>
      </c>
      <c r="AO17" s="51">
        <v>9614.2999316950009</v>
      </c>
      <c r="AP17" s="50">
        <v>0.32438361607752603</v>
      </c>
      <c r="AQ17" s="49">
        <v>9614.2999316950009</v>
      </c>
      <c r="AR17" s="50">
        <v>0.32438361607752603</v>
      </c>
      <c r="AS17" s="49">
        <v>9813.246913748997</v>
      </c>
      <c r="AT17" s="50">
        <v>0.33306040522179242</v>
      </c>
      <c r="AU17" s="51">
        <f>+SUM(AU18:AU26)</f>
        <v>9838.7073399241945</v>
      </c>
      <c r="AV17" s="72">
        <f t="shared" si="0"/>
        <v>0.31829227169708152</v>
      </c>
      <c r="AW17" s="51">
        <f>+SUM(AW18:AW26)</f>
        <v>10343.517693938667</v>
      </c>
      <c r="AX17" s="72">
        <f t="shared" si="1"/>
        <v>0.3209410683915509</v>
      </c>
      <c r="AY17" s="49">
        <f>+SUM(AY18:AY26)</f>
        <v>10448.327600891382</v>
      </c>
      <c r="AZ17" s="58">
        <f t="shared" si="2"/>
        <v>0.30979976214988975</v>
      </c>
      <c r="BA17" s="51">
        <v>10633.967173547011</v>
      </c>
      <c r="BB17" s="72">
        <v>0.29896792920311105</v>
      </c>
      <c r="BC17" s="51">
        <v>11314.192349073792</v>
      </c>
      <c r="BD17" s="72">
        <v>0.309687574310684</v>
      </c>
      <c r="BE17" s="51">
        <v>11037.284318016447</v>
      </c>
      <c r="BF17" s="58">
        <v>0.30057444278201262</v>
      </c>
      <c r="BG17" s="51">
        <v>11660.78493495023</v>
      </c>
      <c r="BH17" s="58">
        <v>0.2928316478514314</v>
      </c>
      <c r="BI17" s="51">
        <v>11660.78493495023</v>
      </c>
      <c r="BJ17" s="58">
        <v>0.2928316478514314</v>
      </c>
      <c r="BK17" s="51">
        <v>11612.936705855996</v>
      </c>
      <c r="BL17" s="58">
        <f t="shared" si="3"/>
        <v>0.29196193725259334</v>
      </c>
    </row>
    <row r="18" spans="1:64" ht="36.75" customHeight="1" x14ac:dyDescent="0.3">
      <c r="A18" s="53"/>
      <c r="B18" s="24" t="s">
        <v>7</v>
      </c>
      <c r="C18" s="12">
        <v>3349.381134753</v>
      </c>
      <c r="D18" s="32">
        <v>0.21351077958348164</v>
      </c>
      <c r="E18" s="12">
        <v>3534.8105957560001</v>
      </c>
      <c r="F18" s="32">
        <v>0.21861803058578075</v>
      </c>
      <c r="G18" s="14">
        <v>3853.9737839929999</v>
      </c>
      <c r="H18" s="32">
        <v>0.22082777081481086</v>
      </c>
      <c r="I18" s="14">
        <v>3942.926231896</v>
      </c>
      <c r="J18" s="32">
        <v>0.21244774705422589</v>
      </c>
      <c r="K18" s="14">
        <v>4019.6270655060002</v>
      </c>
      <c r="L18" s="32">
        <v>0.19056515156102705</v>
      </c>
      <c r="M18" s="12">
        <v>4019.6270655060002</v>
      </c>
      <c r="N18" s="32">
        <v>0.19056515156102705</v>
      </c>
      <c r="O18" s="12">
        <v>4033.8107334910001</v>
      </c>
      <c r="P18" s="32">
        <v>0.19180769574285614</v>
      </c>
      <c r="Q18" s="14">
        <v>4164.3578212169996</v>
      </c>
      <c r="R18" s="32">
        <v>0.19122462650051539</v>
      </c>
      <c r="S18" s="14">
        <v>4142.5179959959996</v>
      </c>
      <c r="T18" s="32">
        <v>0.18259897825520457</v>
      </c>
      <c r="U18" s="14">
        <v>4200.2468710269995</v>
      </c>
      <c r="V18" s="32">
        <v>0.17811063850760056</v>
      </c>
      <c r="W18" s="12">
        <v>4200.2468710269995</v>
      </c>
      <c r="X18" s="32">
        <v>0.17811063850760056</v>
      </c>
      <c r="Y18" s="12">
        <v>4106.1166558449995</v>
      </c>
      <c r="Z18" s="32">
        <v>0.17544405862693177</v>
      </c>
      <c r="AA18" s="14">
        <v>4104.9052304239995</v>
      </c>
      <c r="AB18" s="32">
        <v>0.1762495850180274</v>
      </c>
      <c r="AC18" s="14">
        <v>4011.0456847329997</v>
      </c>
      <c r="AD18" s="32">
        <v>0.17322839500523118</v>
      </c>
      <c r="AE18" s="14">
        <v>3964.6274143629998</v>
      </c>
      <c r="AF18" s="32">
        <v>0.15299159181556468</v>
      </c>
      <c r="AG18" s="12">
        <v>3964.6274143629998</v>
      </c>
      <c r="AH18" s="32">
        <v>0.15299159181556468</v>
      </c>
      <c r="AI18" s="12">
        <v>3836.4953414749998</v>
      </c>
      <c r="AJ18" s="32">
        <v>0.14759279512262913</v>
      </c>
      <c r="AK18" s="14">
        <v>3862.5038122789997</v>
      </c>
      <c r="AL18" s="32">
        <v>0.14866589794888749</v>
      </c>
      <c r="AM18" s="14">
        <v>3702.0027145530003</v>
      </c>
      <c r="AN18" s="32">
        <v>0.14067621769602429</v>
      </c>
      <c r="AO18" s="14">
        <v>3775.1463757760002</v>
      </c>
      <c r="AP18" s="32">
        <v>0.12737231429187268</v>
      </c>
      <c r="AQ18" s="12">
        <v>3775.1463757760002</v>
      </c>
      <c r="AR18" s="32">
        <v>0.12737231429187268</v>
      </c>
      <c r="AS18" s="12">
        <v>3811.8841596939997</v>
      </c>
      <c r="AT18" s="32">
        <v>0.12937488417900098</v>
      </c>
      <c r="AU18" s="14">
        <v>3762.4822578339995</v>
      </c>
      <c r="AV18" s="73">
        <f t="shared" si="0"/>
        <v>0.12172015933499401</v>
      </c>
      <c r="AW18" s="14">
        <v>3675.70832058</v>
      </c>
      <c r="AX18" s="73">
        <f t="shared" si="1"/>
        <v>0.11405073113511063</v>
      </c>
      <c r="AY18" s="12">
        <v>3766.5627887739997</v>
      </c>
      <c r="AZ18" s="59">
        <f t="shared" si="2"/>
        <v>0.11168105563470847</v>
      </c>
      <c r="BA18" s="14">
        <v>3647.7554536000002</v>
      </c>
      <c r="BB18" s="80">
        <v>0.10255456655113832</v>
      </c>
      <c r="BC18" s="14">
        <v>3869.7109089700002</v>
      </c>
      <c r="BD18" s="80">
        <v>0.10592018835357837</v>
      </c>
      <c r="BE18" s="14">
        <v>3763.2689741889994</v>
      </c>
      <c r="BF18" s="81">
        <v>0.10248376705393929</v>
      </c>
      <c r="BG18" s="14">
        <v>3912.0328726820003</v>
      </c>
      <c r="BH18" s="81">
        <v>9.8240987973536309E-2</v>
      </c>
      <c r="BI18" s="14">
        <v>3912.0328726820003</v>
      </c>
      <c r="BJ18" s="81">
        <v>9.8240987973536309E-2</v>
      </c>
      <c r="BK18" s="14">
        <v>3903.6199699389999</v>
      </c>
      <c r="BL18" s="81">
        <f t="shared" si="3"/>
        <v>9.8141277920389056E-2</v>
      </c>
    </row>
    <row r="19" spans="1:64" ht="23.25" customHeight="1" x14ac:dyDescent="0.3">
      <c r="A19" s="21"/>
      <c r="B19" s="23" t="s">
        <v>6</v>
      </c>
      <c r="C19" s="18">
        <v>1935.284676747</v>
      </c>
      <c r="D19" s="33">
        <v>0.12336730978771993</v>
      </c>
      <c r="E19" s="18">
        <v>2022.154795358</v>
      </c>
      <c r="F19" s="33">
        <v>0.12506455068102726</v>
      </c>
      <c r="G19" s="17">
        <v>2087.5909422569998</v>
      </c>
      <c r="H19" s="33">
        <v>0.11961629216745112</v>
      </c>
      <c r="I19" s="17">
        <v>2192.762262922</v>
      </c>
      <c r="J19" s="33">
        <v>0.11814763330210647</v>
      </c>
      <c r="K19" s="17">
        <v>2375.5911728790002</v>
      </c>
      <c r="L19" s="33">
        <v>0.1126236052572049</v>
      </c>
      <c r="M19" s="18">
        <v>2375.5911728790002</v>
      </c>
      <c r="N19" s="33">
        <v>0.1126236052572049</v>
      </c>
      <c r="O19" s="18">
        <v>2316.9978807779999</v>
      </c>
      <c r="P19" s="33">
        <v>0.11017324656888258</v>
      </c>
      <c r="Q19" s="17">
        <v>2746.1102587099999</v>
      </c>
      <c r="R19" s="33">
        <v>0.12609961273634987</v>
      </c>
      <c r="S19" s="17">
        <v>2744.38498084</v>
      </c>
      <c r="T19" s="33">
        <v>0.12097036003818898</v>
      </c>
      <c r="U19" s="17">
        <v>2659.4520071450002</v>
      </c>
      <c r="V19" s="33">
        <v>0.11277353679858762</v>
      </c>
      <c r="W19" s="18">
        <v>2659.4520071450002</v>
      </c>
      <c r="X19" s="33">
        <v>0.11277353679858762</v>
      </c>
      <c r="Y19" s="18">
        <v>2485.2052991680002</v>
      </c>
      <c r="Z19" s="33">
        <v>0.10618658473488121</v>
      </c>
      <c r="AA19" s="17">
        <v>2239.0446264889997</v>
      </c>
      <c r="AB19" s="33">
        <v>9.6136369563583957E-2</v>
      </c>
      <c r="AC19" s="17">
        <v>2102.285022692</v>
      </c>
      <c r="AD19" s="33">
        <v>9.0793146961803545E-2</v>
      </c>
      <c r="AE19" s="17">
        <v>2300.3804153810001</v>
      </c>
      <c r="AF19" s="33">
        <v>8.8769719004486936E-2</v>
      </c>
      <c r="AG19" s="18">
        <v>2300.3804153810001</v>
      </c>
      <c r="AH19" s="33">
        <v>8.8769719004486936E-2</v>
      </c>
      <c r="AI19" s="18">
        <v>2289.6970985489997</v>
      </c>
      <c r="AJ19" s="33">
        <v>8.8086330017305217E-2</v>
      </c>
      <c r="AK19" s="17">
        <v>2132.4954275169998</v>
      </c>
      <c r="AL19" s="33">
        <v>8.2078714484595972E-2</v>
      </c>
      <c r="AM19" s="17">
        <v>2077.4654688250002</v>
      </c>
      <c r="AN19" s="33">
        <v>7.8943752093841107E-2</v>
      </c>
      <c r="AO19" s="17">
        <v>2358.8267670219998</v>
      </c>
      <c r="AP19" s="33">
        <v>7.9586112543106172E-2</v>
      </c>
      <c r="AQ19" s="18">
        <v>2358.8267670219998</v>
      </c>
      <c r="AR19" s="33">
        <v>7.9586112543106172E-2</v>
      </c>
      <c r="AS19" s="18">
        <v>2576.1148415479997</v>
      </c>
      <c r="AT19" s="33">
        <v>8.7433024009793747E-2</v>
      </c>
      <c r="AU19" s="17">
        <v>2470.2589891340003</v>
      </c>
      <c r="AV19" s="74">
        <f t="shared" si="0"/>
        <v>7.9915411462747624E-2</v>
      </c>
      <c r="AW19" s="17">
        <v>3038.4850494829998</v>
      </c>
      <c r="AX19" s="73">
        <f t="shared" si="1"/>
        <v>9.4278819539728123E-2</v>
      </c>
      <c r="AY19" s="18">
        <v>2889.4259353150001</v>
      </c>
      <c r="AZ19" s="59">
        <f t="shared" si="2"/>
        <v>8.5673372974440623E-2</v>
      </c>
      <c r="BA19" s="17">
        <v>3069.5091453090104</v>
      </c>
      <c r="BB19" s="82">
        <v>8.6297501004693064E-2</v>
      </c>
      <c r="BC19" s="17">
        <v>3187.7126165647942</v>
      </c>
      <c r="BD19" s="82">
        <v>8.7252802265141691E-2</v>
      </c>
      <c r="BE19" s="17">
        <v>3124.5243829004476</v>
      </c>
      <c r="BF19" s="83">
        <v>8.5089062516593067E-2</v>
      </c>
      <c r="BG19" s="17">
        <v>2988.8468498632296</v>
      </c>
      <c r="BH19" s="83">
        <v>7.5057464236196789E-2</v>
      </c>
      <c r="BI19" s="17">
        <v>2988.8468498632296</v>
      </c>
      <c r="BJ19" s="83">
        <v>7.5057464236196789E-2</v>
      </c>
      <c r="BK19" s="17">
        <v>3101.5331450079998</v>
      </c>
      <c r="BL19" s="83">
        <f t="shared" si="3"/>
        <v>7.7975937388260919E-2</v>
      </c>
    </row>
    <row r="20" spans="1:64" ht="37.5" x14ac:dyDescent="0.3">
      <c r="A20" s="21"/>
      <c r="B20" s="23" t="s">
        <v>48</v>
      </c>
      <c r="C20" s="18">
        <v>748.65351335399998</v>
      </c>
      <c r="D20" s="33">
        <v>4.772391938784621E-2</v>
      </c>
      <c r="E20" s="18">
        <v>844.79689666199999</v>
      </c>
      <c r="F20" s="33">
        <v>5.2248296985124898E-2</v>
      </c>
      <c r="G20" s="17">
        <v>947.726662444</v>
      </c>
      <c r="H20" s="33">
        <v>5.4303526162659904E-2</v>
      </c>
      <c r="I20" s="17">
        <v>958.14440928499994</v>
      </c>
      <c r="J20" s="33">
        <v>5.1625521030181268E-2</v>
      </c>
      <c r="K20" s="17">
        <v>997.93416231100002</v>
      </c>
      <c r="L20" s="33">
        <v>4.7310726042387979E-2</v>
      </c>
      <c r="M20" s="18">
        <v>997.93416231100002</v>
      </c>
      <c r="N20" s="33">
        <v>4.7310726042387979E-2</v>
      </c>
      <c r="O20" s="18">
        <v>990.28926132300001</v>
      </c>
      <c r="P20" s="33">
        <v>4.7088253238117259E-2</v>
      </c>
      <c r="Q20" s="17">
        <v>1031.7121398199999</v>
      </c>
      <c r="R20" s="33">
        <v>4.7375556343395811E-2</v>
      </c>
      <c r="S20" s="17">
        <v>1026.892026708</v>
      </c>
      <c r="T20" s="33">
        <v>4.5264603566366288E-2</v>
      </c>
      <c r="U20" s="17">
        <v>1019.2261187510001</v>
      </c>
      <c r="V20" s="33">
        <v>4.3220082144832868E-2</v>
      </c>
      <c r="W20" s="18">
        <v>1019.2261187510001</v>
      </c>
      <c r="X20" s="33">
        <v>4.3220082144832868E-2</v>
      </c>
      <c r="Y20" s="18">
        <v>1014.096919352</v>
      </c>
      <c r="Z20" s="33">
        <v>4.3329816048679574E-2</v>
      </c>
      <c r="AA20" s="17">
        <v>1004.2027180490001</v>
      </c>
      <c r="AB20" s="33">
        <v>4.311678404127979E-2</v>
      </c>
      <c r="AC20" s="17">
        <v>989.0278654</v>
      </c>
      <c r="AD20" s="33">
        <v>4.271397615609468E-2</v>
      </c>
      <c r="AE20" s="17">
        <v>965.85504325300008</v>
      </c>
      <c r="AF20" s="33">
        <v>3.7271522664408939E-2</v>
      </c>
      <c r="AG20" s="18">
        <v>965.85504325300008</v>
      </c>
      <c r="AH20" s="33">
        <v>3.7271522664408939E-2</v>
      </c>
      <c r="AI20" s="18">
        <v>959.18783858400002</v>
      </c>
      <c r="AJ20" s="33">
        <v>3.6900661031382176E-2</v>
      </c>
      <c r="AK20" s="17">
        <v>833.376957178</v>
      </c>
      <c r="AL20" s="33">
        <v>3.2076274792251169E-2</v>
      </c>
      <c r="AM20" s="17">
        <v>825.94971352999994</v>
      </c>
      <c r="AN20" s="33">
        <v>3.1386114669703792E-2</v>
      </c>
      <c r="AO20" s="17">
        <v>793.99087576399995</v>
      </c>
      <c r="AP20" s="33">
        <v>2.6789015658208262E-2</v>
      </c>
      <c r="AQ20" s="18">
        <v>793.99087576399995</v>
      </c>
      <c r="AR20" s="33">
        <v>2.6789015658208262E-2</v>
      </c>
      <c r="AS20" s="18">
        <v>783.61862585000006</v>
      </c>
      <c r="AT20" s="33">
        <v>2.6595920734377727E-2</v>
      </c>
      <c r="AU20" s="17">
        <v>735.36342843900002</v>
      </c>
      <c r="AV20" s="74">
        <f t="shared" si="0"/>
        <v>2.3789760999498026E-2</v>
      </c>
      <c r="AW20" s="17">
        <v>758.05350715199995</v>
      </c>
      <c r="AX20" s="73">
        <f t="shared" si="1"/>
        <v>2.3521060212029609E-2</v>
      </c>
      <c r="AY20" s="18">
        <v>740.34717025399993</v>
      </c>
      <c r="AZ20" s="59">
        <f t="shared" si="2"/>
        <v>2.1951778888849704E-2</v>
      </c>
      <c r="BA20" s="17">
        <v>745.19544534599993</v>
      </c>
      <c r="BB20" s="82">
        <v>2.0950745428375363E-2</v>
      </c>
      <c r="BC20" s="17">
        <v>749.98722699799987</v>
      </c>
      <c r="BD20" s="82">
        <v>2.0528352172837192E-2</v>
      </c>
      <c r="BE20" s="17">
        <v>740.39685217199997</v>
      </c>
      <c r="BF20" s="83">
        <v>2.0162964445510391E-2</v>
      </c>
      <c r="BG20" s="17">
        <v>722.03384400899995</v>
      </c>
      <c r="BH20" s="83">
        <v>1.8132086435445543E-2</v>
      </c>
      <c r="BI20" s="17">
        <v>722.03384400899995</v>
      </c>
      <c r="BJ20" s="83">
        <v>1.8132086435445543E-2</v>
      </c>
      <c r="BK20" s="17">
        <v>738.29008779999992</v>
      </c>
      <c r="BL20" s="83">
        <f t="shared" si="3"/>
        <v>1.8561420745519055E-2</v>
      </c>
    </row>
    <row r="21" spans="1:64" ht="23.25" customHeight="1" x14ac:dyDescent="0.3">
      <c r="A21" s="21"/>
      <c r="B21" s="23" t="s">
        <v>5</v>
      </c>
      <c r="C21" s="18">
        <v>435.44362909799997</v>
      </c>
      <c r="D21" s="33">
        <v>2.7757936458381174E-2</v>
      </c>
      <c r="E21" s="18">
        <v>489.43872167900003</v>
      </c>
      <c r="F21" s="33">
        <v>3.0270399651498338E-2</v>
      </c>
      <c r="G21" s="17">
        <v>456.304328355</v>
      </c>
      <c r="H21" s="33">
        <v>2.6145654664880606E-2</v>
      </c>
      <c r="I21" s="17">
        <v>472.672265541</v>
      </c>
      <c r="J21" s="33">
        <v>2.5467927118919258E-2</v>
      </c>
      <c r="K21" s="17">
        <v>682.18151284599992</v>
      </c>
      <c r="L21" s="33">
        <v>3.2341314571993504E-2</v>
      </c>
      <c r="M21" s="18">
        <v>682.18151284599992</v>
      </c>
      <c r="N21" s="33">
        <v>3.2341314571993504E-2</v>
      </c>
      <c r="O21" s="18">
        <v>656.06350433</v>
      </c>
      <c r="P21" s="33">
        <v>3.1195818877108299E-2</v>
      </c>
      <c r="Q21" s="17">
        <v>628.94773387100008</v>
      </c>
      <c r="R21" s="33">
        <v>2.8880874473625209E-2</v>
      </c>
      <c r="S21" s="17">
        <v>616.58436454900004</v>
      </c>
      <c r="T21" s="33">
        <v>2.7178560258182331E-2</v>
      </c>
      <c r="U21" s="17">
        <v>584.60891942400008</v>
      </c>
      <c r="V21" s="33">
        <v>2.4790225696992785E-2</v>
      </c>
      <c r="W21" s="18">
        <v>584.60891942400008</v>
      </c>
      <c r="X21" s="33">
        <v>2.4790225696992785E-2</v>
      </c>
      <c r="Y21" s="18">
        <v>577.43691855700001</v>
      </c>
      <c r="Z21" s="33">
        <v>2.4672430202015518E-2</v>
      </c>
      <c r="AA21" s="17">
        <v>525.93199830399999</v>
      </c>
      <c r="AB21" s="33">
        <v>2.2581592325630208E-2</v>
      </c>
      <c r="AC21" s="17">
        <v>629.83611713599998</v>
      </c>
      <c r="AD21" s="33">
        <v>2.7201260784208398E-2</v>
      </c>
      <c r="AE21" s="17">
        <v>718.36441330399998</v>
      </c>
      <c r="AF21" s="33">
        <v>2.7721070256659035E-2</v>
      </c>
      <c r="AG21" s="18">
        <v>718.36441330399998</v>
      </c>
      <c r="AH21" s="33">
        <v>2.7721070256659035E-2</v>
      </c>
      <c r="AI21" s="18">
        <v>733.25737163300005</v>
      </c>
      <c r="AJ21" s="33">
        <v>2.8208949937621641E-2</v>
      </c>
      <c r="AK21" s="17">
        <v>712.34661281000001</v>
      </c>
      <c r="AL21" s="33">
        <v>2.7417875552014484E-2</v>
      </c>
      <c r="AM21" s="17">
        <v>711.85787740800004</v>
      </c>
      <c r="AN21" s="33">
        <v>2.7050621366972498E-2</v>
      </c>
      <c r="AO21" s="17">
        <v>827.87962695500005</v>
      </c>
      <c r="AP21" s="33">
        <v>2.7932412029632897E-2</v>
      </c>
      <c r="AQ21" s="18">
        <v>827.87962695500005</v>
      </c>
      <c r="AR21" s="33">
        <v>2.7932412029632897E-2</v>
      </c>
      <c r="AS21" s="18">
        <v>809.96611001300005</v>
      </c>
      <c r="AT21" s="33">
        <v>2.7490151138344101E-2</v>
      </c>
      <c r="AU21" s="17">
        <v>822.54676480599994</v>
      </c>
      <c r="AV21" s="74">
        <f t="shared" si="0"/>
        <v>2.6610231334435033E-2</v>
      </c>
      <c r="AW21" s="17">
        <v>947.00308666700005</v>
      </c>
      <c r="AX21" s="73">
        <f t="shared" si="1"/>
        <v>2.9383831632357398E-2</v>
      </c>
      <c r="AY21" s="18">
        <v>977.38953971299998</v>
      </c>
      <c r="AZ21" s="59">
        <f t="shared" si="2"/>
        <v>2.8980240522420559E-2</v>
      </c>
      <c r="BA21" s="17">
        <v>1023.6139774479999</v>
      </c>
      <c r="BB21" s="82">
        <v>2.8778323850976451E-2</v>
      </c>
      <c r="BC21" s="17">
        <v>1164.748321623</v>
      </c>
      <c r="BD21" s="82">
        <v>3.1881027940575513E-2</v>
      </c>
      <c r="BE21" s="17">
        <v>1175.8355978879999</v>
      </c>
      <c r="BF21" s="83">
        <v>3.2021113115799103E-2</v>
      </c>
      <c r="BG21" s="17">
        <v>1349.1395430160001</v>
      </c>
      <c r="BH21" s="83">
        <v>3.3880288313934893E-2</v>
      </c>
      <c r="BI21" s="17">
        <v>1349.1395430160001</v>
      </c>
      <c r="BJ21" s="83">
        <v>3.3880288313934893E-2</v>
      </c>
      <c r="BK21" s="17">
        <v>1318.202761256</v>
      </c>
      <c r="BL21" s="83">
        <f t="shared" si="3"/>
        <v>3.3141059976151049E-2</v>
      </c>
    </row>
    <row r="22" spans="1:64" ht="37.5" customHeight="1" x14ac:dyDescent="0.3">
      <c r="A22" s="21"/>
      <c r="B22" s="23" t="s">
        <v>4</v>
      </c>
      <c r="C22" s="18">
        <v>123.284229184</v>
      </c>
      <c r="D22" s="33">
        <v>7.8589180581163133E-3</v>
      </c>
      <c r="E22" s="18">
        <v>126.302830454</v>
      </c>
      <c r="F22" s="33">
        <v>7.8114725819864693E-3</v>
      </c>
      <c r="G22" s="17">
        <v>127.414063834</v>
      </c>
      <c r="H22" s="33">
        <v>7.3006629686428971E-3</v>
      </c>
      <c r="I22" s="17">
        <v>130.666889134</v>
      </c>
      <c r="J22" s="33">
        <v>7.0404274841718148E-3</v>
      </c>
      <c r="K22" s="17">
        <v>142.176392609</v>
      </c>
      <c r="L22" s="33">
        <v>6.7403929181483729E-3</v>
      </c>
      <c r="M22" s="18">
        <v>142.176392609</v>
      </c>
      <c r="N22" s="33">
        <v>6.7403929181483729E-3</v>
      </c>
      <c r="O22" s="18">
        <v>141.514864211</v>
      </c>
      <c r="P22" s="33">
        <v>6.7290316306397547E-3</v>
      </c>
      <c r="Q22" s="17">
        <v>141.13491907600002</v>
      </c>
      <c r="R22" s="33">
        <v>6.4808244980738483E-3</v>
      </c>
      <c r="S22" s="17">
        <v>141.76820087200002</v>
      </c>
      <c r="T22" s="33">
        <v>6.2490322681342447E-3</v>
      </c>
      <c r="U22" s="17">
        <v>141.45039995600001</v>
      </c>
      <c r="V22" s="33">
        <v>5.9981762565204915E-3</v>
      </c>
      <c r="W22" s="18">
        <v>141.45039995600001</v>
      </c>
      <c r="X22" s="33">
        <v>5.9981762565204915E-3</v>
      </c>
      <c r="Y22" s="18">
        <v>143.071597954</v>
      </c>
      <c r="Z22" s="33">
        <v>6.1130902804622895E-3</v>
      </c>
      <c r="AA22" s="17">
        <v>143.60477698899999</v>
      </c>
      <c r="AB22" s="33">
        <v>6.1658627739630658E-3</v>
      </c>
      <c r="AC22" s="17">
        <v>140.67140756600003</v>
      </c>
      <c r="AD22" s="33">
        <v>6.0752940931429519E-3</v>
      </c>
      <c r="AE22" s="17">
        <v>143.462412865</v>
      </c>
      <c r="AF22" s="33">
        <v>5.5360922013511799E-3</v>
      </c>
      <c r="AG22" s="18">
        <v>143.462412865</v>
      </c>
      <c r="AH22" s="33">
        <v>5.5360922013511799E-3</v>
      </c>
      <c r="AI22" s="18">
        <v>142.851961214</v>
      </c>
      <c r="AJ22" s="33">
        <v>5.4956199259237545E-3</v>
      </c>
      <c r="AK22" s="17">
        <v>142.686686826</v>
      </c>
      <c r="AL22" s="33">
        <v>5.4919413554760611E-3</v>
      </c>
      <c r="AM22" s="17">
        <v>139.809667096</v>
      </c>
      <c r="AN22" s="33">
        <v>5.3127716754741462E-3</v>
      </c>
      <c r="AO22" s="17">
        <v>140.34558081</v>
      </c>
      <c r="AP22" s="33">
        <v>4.7352180946181738E-3</v>
      </c>
      <c r="AQ22" s="18">
        <v>140.34558081</v>
      </c>
      <c r="AR22" s="33">
        <v>4.7352180946181738E-3</v>
      </c>
      <c r="AS22" s="18">
        <v>136.31810547400002</v>
      </c>
      <c r="AT22" s="33">
        <v>4.6266198993348577E-3</v>
      </c>
      <c r="AU22" s="17">
        <v>142.54117608600001</v>
      </c>
      <c r="AV22" s="74">
        <f t="shared" si="0"/>
        <v>4.6113532173766457E-3</v>
      </c>
      <c r="AW22" s="17">
        <v>138.027105113</v>
      </c>
      <c r="AX22" s="73">
        <f t="shared" si="1"/>
        <v>4.2827370622586366E-3</v>
      </c>
      <c r="AY22" s="18">
        <v>139.08757993500001</v>
      </c>
      <c r="AZ22" s="59">
        <f t="shared" si="2"/>
        <v>4.1240379157130068E-3</v>
      </c>
      <c r="BA22" s="17">
        <v>135.904826087</v>
      </c>
      <c r="BB22" s="82">
        <v>3.8208867641620348E-3</v>
      </c>
      <c r="BC22" s="17">
        <v>136.05526313499999</v>
      </c>
      <c r="BD22" s="82">
        <v>3.7240505652115078E-3</v>
      </c>
      <c r="BE22" s="17">
        <v>133.89663251800002</v>
      </c>
      <c r="BF22" s="83">
        <v>3.6463594259134309E-3</v>
      </c>
      <c r="BG22" s="17">
        <v>137.29468371599998</v>
      </c>
      <c r="BH22" s="83">
        <v>3.4478149368226E-3</v>
      </c>
      <c r="BI22" s="17">
        <v>137.29468371599998</v>
      </c>
      <c r="BJ22" s="83">
        <v>3.4478149368226E-3</v>
      </c>
      <c r="BK22" s="17">
        <v>133.60545099300001</v>
      </c>
      <c r="BL22" s="83">
        <f t="shared" si="3"/>
        <v>3.3589872473646126E-3</v>
      </c>
    </row>
    <row r="23" spans="1:64" ht="23.25" customHeight="1" x14ac:dyDescent="0.3">
      <c r="A23" s="21"/>
      <c r="B23" s="23" t="s">
        <v>3</v>
      </c>
      <c r="C23" s="18">
        <v>137.931189886</v>
      </c>
      <c r="D23" s="33">
        <v>8.7926081555388218E-3</v>
      </c>
      <c r="E23" s="18">
        <v>137.800954711</v>
      </c>
      <c r="F23" s="33">
        <v>8.5225990235315852E-3</v>
      </c>
      <c r="G23" s="17">
        <v>135.99015830100001</v>
      </c>
      <c r="H23" s="33">
        <v>7.7920622177272249E-3</v>
      </c>
      <c r="I23" s="17">
        <v>141.87209048399998</v>
      </c>
      <c r="J23" s="33">
        <v>7.6441719222085786E-3</v>
      </c>
      <c r="K23" s="17">
        <v>146.52279438999997</v>
      </c>
      <c r="L23" s="33">
        <v>6.9464500226118966E-3</v>
      </c>
      <c r="M23" s="18">
        <v>146.52279438999997</v>
      </c>
      <c r="N23" s="33">
        <v>6.9464500226118966E-3</v>
      </c>
      <c r="O23" s="18">
        <v>140.94763629300002</v>
      </c>
      <c r="P23" s="33">
        <v>6.7020599437905707E-3</v>
      </c>
      <c r="Q23" s="17">
        <v>139.88418844200001</v>
      </c>
      <c r="R23" s="33">
        <v>6.4233917536730542E-3</v>
      </c>
      <c r="S23" s="17">
        <v>136.81603892800001</v>
      </c>
      <c r="T23" s="33">
        <v>6.030744813015707E-3</v>
      </c>
      <c r="U23" s="17">
        <v>129.03188859400001</v>
      </c>
      <c r="V23" s="33">
        <v>5.4715717363773954E-3</v>
      </c>
      <c r="W23" s="18">
        <v>129.03188859400001</v>
      </c>
      <c r="X23" s="33">
        <v>5.4715717363773954E-3</v>
      </c>
      <c r="Y23" s="18">
        <v>127.510465962</v>
      </c>
      <c r="Z23" s="33">
        <v>5.4482021678414266E-3</v>
      </c>
      <c r="AA23" s="17">
        <v>117.10780586599999</v>
      </c>
      <c r="AB23" s="33">
        <v>5.0281799524327306E-3</v>
      </c>
      <c r="AC23" s="17">
        <v>108.179863239</v>
      </c>
      <c r="AD23" s="33">
        <v>4.6720545099014051E-3</v>
      </c>
      <c r="AE23" s="17">
        <v>115.72825763</v>
      </c>
      <c r="AF23" s="33">
        <v>4.4658547960175011E-3</v>
      </c>
      <c r="AG23" s="18">
        <v>115.72825763</v>
      </c>
      <c r="AH23" s="33">
        <v>4.4658547960175011E-3</v>
      </c>
      <c r="AI23" s="18">
        <v>117.954644074</v>
      </c>
      <c r="AJ23" s="33">
        <v>4.5378018391867168E-3</v>
      </c>
      <c r="AK23" s="17">
        <v>115.06140651299999</v>
      </c>
      <c r="AL23" s="33">
        <v>4.4286577178610483E-3</v>
      </c>
      <c r="AM23" s="17">
        <v>111.281356175</v>
      </c>
      <c r="AN23" s="33">
        <v>4.2286949777867308E-3</v>
      </c>
      <c r="AO23" s="17">
        <v>114.496149725</v>
      </c>
      <c r="AP23" s="33">
        <v>3.8630659890596351E-3</v>
      </c>
      <c r="AQ23" s="18">
        <v>114.496149725</v>
      </c>
      <c r="AR23" s="33">
        <v>3.8630659890596351E-3</v>
      </c>
      <c r="AS23" s="18">
        <v>110.500758975</v>
      </c>
      <c r="AT23" s="33">
        <v>3.7503823031259024E-3</v>
      </c>
      <c r="AU23" s="17">
        <v>267.72881166799999</v>
      </c>
      <c r="AV23" s="74">
        <f t="shared" si="0"/>
        <v>8.6613016039995758E-3</v>
      </c>
      <c r="AW23" s="17">
        <v>279.51877721400001</v>
      </c>
      <c r="AX23" s="73">
        <f t="shared" si="1"/>
        <v>8.6729735133658486E-3</v>
      </c>
      <c r="AY23" s="18">
        <v>415.06183732700003</v>
      </c>
      <c r="AZ23" s="59">
        <f t="shared" si="2"/>
        <v>1.2306855545994819E-2</v>
      </c>
      <c r="BA23" s="17">
        <v>445.41995422600002</v>
      </c>
      <c r="BB23" s="82">
        <v>1.2522728269460465E-2</v>
      </c>
      <c r="BC23" s="17">
        <v>481.40901125400001</v>
      </c>
      <c r="BD23" s="82">
        <v>1.3176936041639827E-2</v>
      </c>
      <c r="BE23" s="17">
        <v>491.299559526</v>
      </c>
      <c r="BF23" s="83">
        <v>1.3379386367942581E-2</v>
      </c>
      <c r="BG23" s="17">
        <v>738.80746995699997</v>
      </c>
      <c r="BH23" s="83">
        <v>1.855331438486723E-2</v>
      </c>
      <c r="BI23" s="17">
        <v>738.80746995699997</v>
      </c>
      <c r="BJ23" s="83">
        <v>1.855331438486723E-2</v>
      </c>
      <c r="BK23" s="17">
        <v>729.96682161899992</v>
      </c>
      <c r="BL23" s="83">
        <f t="shared" si="3"/>
        <v>1.8352164725269817E-2</v>
      </c>
    </row>
    <row r="24" spans="1:64" ht="23.25" customHeight="1" x14ac:dyDescent="0.3">
      <c r="A24" s="21"/>
      <c r="B24" s="23" t="s">
        <v>2</v>
      </c>
      <c r="C24" s="18">
        <v>80.963325275999992</v>
      </c>
      <c r="D24" s="33">
        <v>5.1611154424874251E-3</v>
      </c>
      <c r="E24" s="18">
        <v>75.592788425999998</v>
      </c>
      <c r="F24" s="33">
        <v>4.6752000098735898E-3</v>
      </c>
      <c r="G24" s="17">
        <v>75.779797261999988</v>
      </c>
      <c r="H24" s="33">
        <v>4.3420855044913722E-3</v>
      </c>
      <c r="I24" s="17">
        <v>73.527714687</v>
      </c>
      <c r="J24" s="33">
        <v>3.9617270049172671E-3</v>
      </c>
      <c r="K24" s="17">
        <v>106.49548562899999</v>
      </c>
      <c r="L24" s="33">
        <v>5.0488087647755104E-3</v>
      </c>
      <c r="M24" s="18">
        <v>106.49548562899999</v>
      </c>
      <c r="N24" s="33">
        <v>5.0488087647755104E-3</v>
      </c>
      <c r="O24" s="18">
        <v>96.042309325000005</v>
      </c>
      <c r="P24" s="33">
        <v>4.5668116980560796E-3</v>
      </c>
      <c r="Q24" s="17">
        <v>97.926852452000006</v>
      </c>
      <c r="R24" s="33">
        <v>4.4967379337811685E-3</v>
      </c>
      <c r="S24" s="17">
        <v>88.800656599999996</v>
      </c>
      <c r="T24" s="33">
        <v>3.9142640247366465E-3</v>
      </c>
      <c r="U24" s="17">
        <v>98.947238971000004</v>
      </c>
      <c r="V24" s="33">
        <v>4.195838114482024E-3</v>
      </c>
      <c r="W24" s="18">
        <v>98.947238971000004</v>
      </c>
      <c r="X24" s="33">
        <v>4.195838114482024E-3</v>
      </c>
      <c r="Y24" s="18">
        <v>91.364388658999999</v>
      </c>
      <c r="Z24" s="33">
        <v>3.9037710089132112E-3</v>
      </c>
      <c r="AA24" s="17">
        <v>86.139766925000004</v>
      </c>
      <c r="AB24" s="33">
        <v>3.6985258664577452E-3</v>
      </c>
      <c r="AC24" s="17">
        <v>73.519920936000005</v>
      </c>
      <c r="AD24" s="33">
        <v>3.1751665041188739E-3</v>
      </c>
      <c r="AE24" s="17">
        <v>80.474789219000002</v>
      </c>
      <c r="AF24" s="33">
        <v>3.1054535059292648E-3</v>
      </c>
      <c r="AG24" s="18">
        <v>80.474789219000002</v>
      </c>
      <c r="AH24" s="33">
        <v>3.1054535059292648E-3</v>
      </c>
      <c r="AI24" s="18">
        <v>75.39389945100001</v>
      </c>
      <c r="AJ24" s="33">
        <v>2.9004587168062011E-3</v>
      </c>
      <c r="AK24" s="17">
        <v>75.278015917999994</v>
      </c>
      <c r="AL24" s="33">
        <v>2.8974143136591256E-3</v>
      </c>
      <c r="AM24" s="17">
        <v>69.338557950000009</v>
      </c>
      <c r="AN24" s="33">
        <v>2.6348673474920403E-3</v>
      </c>
      <c r="AO24" s="17">
        <v>72.846758499000003</v>
      </c>
      <c r="AP24" s="33">
        <v>2.4578279343596319E-3</v>
      </c>
      <c r="AQ24" s="18">
        <v>72.846758499000003</v>
      </c>
      <c r="AR24" s="33">
        <v>2.4578279343596319E-3</v>
      </c>
      <c r="AS24" s="18">
        <v>68.800293854000003</v>
      </c>
      <c r="AT24" s="33">
        <v>2.3350735950897878E-3</v>
      </c>
      <c r="AU24" s="17">
        <v>67.936840873999998</v>
      </c>
      <c r="AV24" s="74">
        <f t="shared" si="0"/>
        <v>2.1978264691299588E-3</v>
      </c>
      <c r="AW24" s="17">
        <v>70.85479016699999</v>
      </c>
      <c r="AX24" s="73">
        <f t="shared" si="1"/>
        <v>2.198498879175502E-3</v>
      </c>
      <c r="AY24" s="18">
        <v>65.674172737000006</v>
      </c>
      <c r="AZ24" s="59">
        <f t="shared" si="2"/>
        <v>1.9472822704733725E-3</v>
      </c>
      <c r="BA24" s="17">
        <v>68.023513777999995</v>
      </c>
      <c r="BB24" s="82">
        <v>1.9124423387273349E-3</v>
      </c>
      <c r="BC24" s="17">
        <v>73.560663368999997</v>
      </c>
      <c r="BD24" s="82">
        <v>2.0134732290719181E-3</v>
      </c>
      <c r="BE24" s="17">
        <v>73.610893497000006</v>
      </c>
      <c r="BF24" s="83">
        <v>2.0046193119652388E-3</v>
      </c>
      <c r="BG24" s="17">
        <v>73.586231698000006</v>
      </c>
      <c r="BH24" s="83">
        <v>1.8479354183710914E-3</v>
      </c>
      <c r="BI24" s="17">
        <v>73.586231698000006</v>
      </c>
      <c r="BJ24" s="83">
        <v>1.8479354183710914E-3</v>
      </c>
      <c r="BK24" s="17">
        <v>71.824210964000002</v>
      </c>
      <c r="BL24" s="83">
        <f t="shared" si="3"/>
        <v>1.8057392635330556E-3</v>
      </c>
    </row>
    <row r="25" spans="1:64" ht="23.25" customHeight="1" x14ac:dyDescent="0.3">
      <c r="A25" s="56"/>
      <c r="B25" s="20" t="s">
        <v>58</v>
      </c>
      <c r="C25" s="19">
        <v>0</v>
      </c>
      <c r="D25" s="34">
        <v>0</v>
      </c>
      <c r="E25" s="19"/>
      <c r="F25" s="34"/>
      <c r="G25" s="25"/>
      <c r="H25" s="34"/>
      <c r="I25" s="25"/>
      <c r="J25" s="34"/>
      <c r="K25" s="25"/>
      <c r="L25" s="34"/>
      <c r="M25" s="19">
        <v>0</v>
      </c>
      <c r="N25" s="34">
        <v>0</v>
      </c>
      <c r="O25" s="19"/>
      <c r="P25" s="34"/>
      <c r="Q25" s="25"/>
      <c r="R25" s="34"/>
      <c r="S25" s="25"/>
      <c r="T25" s="34"/>
      <c r="U25" s="25"/>
      <c r="V25" s="34"/>
      <c r="W25" s="19">
        <v>0</v>
      </c>
      <c r="X25" s="34">
        <v>0</v>
      </c>
      <c r="Y25" s="19"/>
      <c r="Z25" s="34"/>
      <c r="AA25" s="25"/>
      <c r="AB25" s="34"/>
      <c r="AC25" s="25"/>
      <c r="AD25" s="34"/>
      <c r="AE25" s="25"/>
      <c r="AF25" s="34"/>
      <c r="AG25" s="19">
        <v>0</v>
      </c>
      <c r="AH25" s="34">
        <v>0</v>
      </c>
      <c r="AI25" s="19"/>
      <c r="AJ25" s="34"/>
      <c r="AK25" s="25"/>
      <c r="AL25" s="34"/>
      <c r="AM25" s="25"/>
      <c r="AN25" s="34"/>
      <c r="AO25" s="25"/>
      <c r="AP25" s="34"/>
      <c r="AQ25" s="19">
        <v>0</v>
      </c>
      <c r="AR25" s="34">
        <v>0</v>
      </c>
      <c r="AS25" s="19"/>
      <c r="AT25" s="34"/>
      <c r="AU25" s="25"/>
      <c r="AV25" s="75"/>
      <c r="AW25" s="25"/>
      <c r="AX25" s="73"/>
      <c r="AY25" s="19">
        <v>0</v>
      </c>
      <c r="AZ25" s="59">
        <v>0</v>
      </c>
      <c r="BA25" s="25">
        <v>0</v>
      </c>
      <c r="BB25" s="84">
        <v>0</v>
      </c>
      <c r="BC25" s="25">
        <v>27.11580421</v>
      </c>
      <c r="BD25" s="84">
        <v>7.4220301124417137E-4</v>
      </c>
      <c r="BE25" s="25">
        <v>27.11580421</v>
      </c>
      <c r="BF25" s="85">
        <v>7.3843506302568695E-4</v>
      </c>
      <c r="BG25" s="25">
        <v>27.11580421</v>
      </c>
      <c r="BH25" s="85">
        <v>6.8094606614618703E-4</v>
      </c>
      <c r="BI25" s="25">
        <v>27.11580421</v>
      </c>
      <c r="BJ25" s="85">
        <v>6.8094606614618703E-4</v>
      </c>
      <c r="BK25" s="25">
        <v>27.11580421</v>
      </c>
      <c r="BL25" s="85">
        <f t="shared" si="3"/>
        <v>6.8172099166970157E-4</v>
      </c>
    </row>
    <row r="26" spans="1:64" s="16" customFormat="1" ht="23.25" customHeight="1" thickBot="1" x14ac:dyDescent="0.35">
      <c r="A26" s="56"/>
      <c r="B26" s="20" t="s">
        <v>1</v>
      </c>
      <c r="C26" s="19">
        <v>428.08243084399999</v>
      </c>
      <c r="D26" s="34">
        <v>2.7288687031502796E-2</v>
      </c>
      <c r="E26" s="19">
        <v>463.20392024699999</v>
      </c>
      <c r="F26" s="34">
        <v>2.8647851436677731E-2</v>
      </c>
      <c r="G26" s="25">
        <v>557.40281207099986</v>
      </c>
      <c r="H26" s="34">
        <v>3.1938468535199931E-2</v>
      </c>
      <c r="I26" s="25">
        <v>682.31071570899996</v>
      </c>
      <c r="J26" s="34">
        <v>3.6763400027808799E-2</v>
      </c>
      <c r="K26" s="25">
        <v>820.07116249800004</v>
      </c>
      <c r="L26" s="34">
        <v>3.8878478730858701E-2</v>
      </c>
      <c r="M26" s="19">
        <v>820.07116249800004</v>
      </c>
      <c r="N26" s="34">
        <v>3.8878478730858701E-2</v>
      </c>
      <c r="O26" s="19">
        <v>847.98203250999995</v>
      </c>
      <c r="P26" s="34">
        <v>4.0321544671562785E-2</v>
      </c>
      <c r="Q26" s="25">
        <v>864.61759725900004</v>
      </c>
      <c r="R26" s="34">
        <v>3.9702682670363608E-2</v>
      </c>
      <c r="S26" s="25">
        <v>945.83207730000004</v>
      </c>
      <c r="T26" s="34">
        <v>4.1691543907089998E-2</v>
      </c>
      <c r="U26" s="25">
        <v>1218.2037203739997</v>
      </c>
      <c r="V26" s="34">
        <v>5.1657688019441379E-2</v>
      </c>
      <c r="W26" s="19">
        <v>1218.2037203739997</v>
      </c>
      <c r="X26" s="34">
        <v>5.1657688019441379E-2</v>
      </c>
      <c r="Y26" s="19">
        <v>1233.9115710569997</v>
      </c>
      <c r="Z26" s="34">
        <v>5.2721944396005894E-2</v>
      </c>
      <c r="AA26" s="25">
        <v>1247.1672399400002</v>
      </c>
      <c r="AB26" s="34">
        <v>5.354879008127527E-2</v>
      </c>
      <c r="AC26" s="25">
        <v>1215.6525848700001</v>
      </c>
      <c r="AD26" s="34">
        <v>5.2501408039935749E-2</v>
      </c>
      <c r="AE26" s="25">
        <v>1230.4288895560001</v>
      </c>
      <c r="AF26" s="34">
        <v>4.7481201826698162E-2</v>
      </c>
      <c r="AG26" s="19">
        <v>1230.4288895560001</v>
      </c>
      <c r="AH26" s="34">
        <v>4.7481201826698162E-2</v>
      </c>
      <c r="AI26" s="19">
        <v>1093.9135019589999</v>
      </c>
      <c r="AJ26" s="34">
        <v>4.2083656307644324E-2</v>
      </c>
      <c r="AK26" s="25">
        <v>1209.8199703099999</v>
      </c>
      <c r="AL26" s="34">
        <v>4.6565383746899149E-2</v>
      </c>
      <c r="AM26" s="25">
        <v>1292.9991470300004</v>
      </c>
      <c r="AN26" s="34">
        <v>4.9134007593597602E-2</v>
      </c>
      <c r="AO26" s="25">
        <v>1530.767797144</v>
      </c>
      <c r="AP26" s="34">
        <v>5.1647649536668519E-2</v>
      </c>
      <c r="AQ26" s="19">
        <v>1530.767797144</v>
      </c>
      <c r="AR26" s="34">
        <v>5.1647649536668519E-2</v>
      </c>
      <c r="AS26" s="19">
        <v>1516.0440183409999</v>
      </c>
      <c r="AT26" s="34">
        <v>5.1454349362725423E-2</v>
      </c>
      <c r="AU26" s="25">
        <v>1569.849071083195</v>
      </c>
      <c r="AV26" s="75">
        <f t="shared" si="0"/>
        <v>5.0786227274900647E-2</v>
      </c>
      <c r="AW26" s="25">
        <v>1435.867057562667</v>
      </c>
      <c r="AX26" s="73">
        <f t="shared" si="1"/>
        <v>4.4552416417525144E-2</v>
      </c>
      <c r="AY26" s="19">
        <v>1454.7785768363813</v>
      </c>
      <c r="AZ26" s="59">
        <f t="shared" si="2"/>
        <v>4.3135138397289163E-2</v>
      </c>
      <c r="BA26" s="25">
        <v>1498.5448577530001</v>
      </c>
      <c r="BB26" s="84">
        <v>4.2130734995578033E-2</v>
      </c>
      <c r="BC26" s="25">
        <v>1623.8925329500003</v>
      </c>
      <c r="BD26" s="84">
        <v>4.4448540731383858E-2</v>
      </c>
      <c r="BE26" s="25">
        <v>1507.3356211159999</v>
      </c>
      <c r="BF26" s="85">
        <v>4.1048735481323803E-2</v>
      </c>
      <c r="BG26" s="25">
        <v>1711.9276357990002</v>
      </c>
      <c r="BH26" s="85">
        <v>4.299081008611072E-2</v>
      </c>
      <c r="BI26" s="25">
        <v>1711.9276357990002</v>
      </c>
      <c r="BJ26" s="85">
        <v>4.299081008611072E-2</v>
      </c>
      <c r="BK26" s="25">
        <v>1588.7784540669998</v>
      </c>
      <c r="BL26" s="85">
        <f t="shared" si="3"/>
        <v>3.9943628994436174E-2</v>
      </c>
    </row>
    <row r="27" spans="1:64" s="15" customFormat="1" ht="30.75" customHeight="1" thickBot="1" x14ac:dyDescent="0.35">
      <c r="A27" s="54" t="s">
        <v>0</v>
      </c>
      <c r="B27" s="55" t="s">
        <v>47</v>
      </c>
      <c r="C27" s="49">
        <v>1000</v>
      </c>
      <c r="D27" s="50">
        <v>6.3746337306347489E-2</v>
      </c>
      <c r="E27" s="49">
        <v>1000</v>
      </c>
      <c r="F27" s="50">
        <v>6.1847169647013089E-2</v>
      </c>
      <c r="G27" s="51">
        <v>1000</v>
      </c>
      <c r="H27" s="50">
        <v>5.7298721577191708E-2</v>
      </c>
      <c r="I27" s="51">
        <v>1000</v>
      </c>
      <c r="J27" s="50">
        <v>5.3880730847979376E-2</v>
      </c>
      <c r="K27" s="51">
        <v>1745.8957976199999</v>
      </c>
      <c r="L27" s="50">
        <v>8.277058838077396E-2</v>
      </c>
      <c r="M27" s="49">
        <v>1745.8957976199999</v>
      </c>
      <c r="N27" s="50">
        <v>8.277058838077396E-2</v>
      </c>
      <c r="O27" s="49">
        <v>1745.9311521359998</v>
      </c>
      <c r="P27" s="50">
        <v>8.3019024278081763E-2</v>
      </c>
      <c r="Q27" s="51">
        <v>1743.5849528069998</v>
      </c>
      <c r="R27" s="50">
        <v>8.0064296990453879E-2</v>
      </c>
      <c r="S27" s="51">
        <v>2610.8789636279998</v>
      </c>
      <c r="T27" s="50">
        <v>0.11508551841350663</v>
      </c>
      <c r="U27" s="51">
        <v>2605.2187833909998</v>
      </c>
      <c r="V27" s="50">
        <v>0.1104737876629401</v>
      </c>
      <c r="W27" s="49">
        <v>2605.2187833909998</v>
      </c>
      <c r="X27" s="50">
        <v>0.1104737876629401</v>
      </c>
      <c r="Y27" s="49">
        <v>2584.729570771</v>
      </c>
      <c r="Z27" s="50">
        <v>0.11043900706123279</v>
      </c>
      <c r="AA27" s="51">
        <v>2604.3551023229998</v>
      </c>
      <c r="AB27" s="50">
        <v>0.11182146243522381</v>
      </c>
      <c r="AC27" s="51">
        <v>2598.5705387950002</v>
      </c>
      <c r="AD27" s="50">
        <v>0.11222664589852489</v>
      </c>
      <c r="AE27" s="51">
        <v>2590.874440781</v>
      </c>
      <c r="AF27" s="50">
        <v>9.9979635779477952E-2</v>
      </c>
      <c r="AG27" s="49">
        <v>2590.874440781</v>
      </c>
      <c r="AH27" s="50">
        <v>9.9979635779477952E-2</v>
      </c>
      <c r="AI27" s="49">
        <v>2583.5902515570001</v>
      </c>
      <c r="AJ27" s="50">
        <v>9.9392615587608174E-2</v>
      </c>
      <c r="AK27" s="51">
        <v>2581.7090002540003</v>
      </c>
      <c r="AL27" s="50">
        <v>9.936872697583804E-2</v>
      </c>
      <c r="AM27" s="51">
        <v>2559.6077312080001</v>
      </c>
      <c r="AN27" s="50">
        <v>9.7265172982273454E-2</v>
      </c>
      <c r="AO27" s="51">
        <v>3397.0561490330001</v>
      </c>
      <c r="AP27" s="50">
        <v>0.11461566265568397</v>
      </c>
      <c r="AQ27" s="49">
        <v>3397.0561490330001</v>
      </c>
      <c r="AR27" s="50">
        <v>0.11461566265568397</v>
      </c>
      <c r="AS27" s="49">
        <v>2884.861478801</v>
      </c>
      <c r="AT27" s="50">
        <v>9.7911847279824452E-2</v>
      </c>
      <c r="AU27" s="51">
        <v>4196.1474007500001</v>
      </c>
      <c r="AV27" s="72">
        <f t="shared" si="0"/>
        <v>0.13574967141677496</v>
      </c>
      <c r="AW27" s="51">
        <v>4189.7739123049996</v>
      </c>
      <c r="AX27" s="72">
        <f t="shared" si="1"/>
        <v>0.1300012776622595</v>
      </c>
      <c r="AY27" s="49">
        <v>4135.0647963540005</v>
      </c>
      <c r="AZ27" s="58">
        <f t="shared" si="2"/>
        <v>0.12260738170916095</v>
      </c>
      <c r="BA27" s="51">
        <v>5660.8928932359995</v>
      </c>
      <c r="BB27" s="72">
        <v>0.15915277883699336</v>
      </c>
      <c r="BC27" s="51">
        <v>5785.1893018330002</v>
      </c>
      <c r="BD27" s="72">
        <v>0.15834990130421869</v>
      </c>
      <c r="BE27" s="51">
        <v>5836.9467075909997</v>
      </c>
      <c r="BF27" s="58">
        <v>0.15895549608327608</v>
      </c>
      <c r="BG27" s="51">
        <v>5847.3107598699999</v>
      </c>
      <c r="BH27" s="58">
        <v>0.14684068481359447</v>
      </c>
      <c r="BI27" s="51">
        <v>5847.3107598699999</v>
      </c>
      <c r="BJ27" s="58">
        <v>0.14684068481359447</v>
      </c>
      <c r="BK27" s="51">
        <v>5799.5628837309996</v>
      </c>
      <c r="BL27" s="58">
        <f t="shared" si="3"/>
        <v>0.14580735757377306</v>
      </c>
    </row>
    <row r="28" spans="1:64" s="5" customFormat="1" ht="27.75" customHeight="1" thickBot="1" x14ac:dyDescent="0.35">
      <c r="A28" s="62"/>
      <c r="B28" s="63" t="s">
        <v>52</v>
      </c>
      <c r="C28" s="64">
        <v>1000</v>
      </c>
      <c r="D28" s="65">
        <v>6.3746337306347489E-2</v>
      </c>
      <c r="E28" s="64">
        <v>1000</v>
      </c>
      <c r="F28" s="65">
        <v>6.1847169647013089E-2</v>
      </c>
      <c r="G28" s="66">
        <v>1000</v>
      </c>
      <c r="H28" s="65">
        <v>5.7298721577191708E-2</v>
      </c>
      <c r="I28" s="66">
        <v>1000</v>
      </c>
      <c r="J28" s="65">
        <v>5.3880730847979376E-2</v>
      </c>
      <c r="K28" s="66">
        <v>1745.8957976199999</v>
      </c>
      <c r="L28" s="65">
        <v>8.277058838077396E-2</v>
      </c>
      <c r="M28" s="64">
        <v>1745.8957976199999</v>
      </c>
      <c r="N28" s="65">
        <v>8.277058838077396E-2</v>
      </c>
      <c r="O28" s="64">
        <v>1745.9311521359998</v>
      </c>
      <c r="P28" s="65">
        <v>8.3019024278081749E-2</v>
      </c>
      <c r="Q28" s="66">
        <v>1743.5849528069998</v>
      </c>
      <c r="R28" s="65">
        <v>8.0064296990453879E-2</v>
      </c>
      <c r="S28" s="66">
        <v>2610.8789636279998</v>
      </c>
      <c r="T28" s="65">
        <v>0.11508551841350663</v>
      </c>
      <c r="U28" s="66">
        <v>2605.2187833909998</v>
      </c>
      <c r="V28" s="65">
        <v>0.1104737876629401</v>
      </c>
      <c r="W28" s="64">
        <v>2605.2187833909998</v>
      </c>
      <c r="X28" s="65">
        <v>0.1104737876629401</v>
      </c>
      <c r="Y28" s="64">
        <v>2584.729570771</v>
      </c>
      <c r="Z28" s="65">
        <v>0.1104390070612328</v>
      </c>
      <c r="AA28" s="66">
        <v>2604.3551023229998</v>
      </c>
      <c r="AB28" s="65">
        <v>0.11182146243522381</v>
      </c>
      <c r="AC28" s="66">
        <v>2598.5705387950002</v>
      </c>
      <c r="AD28" s="65">
        <v>0.11222664589852489</v>
      </c>
      <c r="AE28" s="66">
        <v>2590.874440781</v>
      </c>
      <c r="AF28" s="65">
        <v>9.9979635779477966E-2</v>
      </c>
      <c r="AG28" s="64">
        <v>2590.874440781</v>
      </c>
      <c r="AH28" s="65">
        <v>9.9979635779477966E-2</v>
      </c>
      <c r="AI28" s="64">
        <v>2583.5902515570001</v>
      </c>
      <c r="AJ28" s="65">
        <v>9.9392615587608174E-2</v>
      </c>
      <c r="AK28" s="66">
        <v>2581.7090002540003</v>
      </c>
      <c r="AL28" s="65">
        <v>9.9368726975838054E-2</v>
      </c>
      <c r="AM28" s="66">
        <v>2559.6077312080001</v>
      </c>
      <c r="AN28" s="65">
        <v>9.726517298227344E-2</v>
      </c>
      <c r="AO28" s="66">
        <v>3397.0561490330001</v>
      </c>
      <c r="AP28" s="65">
        <v>0.11461566265568396</v>
      </c>
      <c r="AQ28" s="64">
        <v>3397.0561490330001</v>
      </c>
      <c r="AR28" s="65">
        <v>0.11461566265568396</v>
      </c>
      <c r="AS28" s="64">
        <v>2884.861478801</v>
      </c>
      <c r="AT28" s="65">
        <v>9.7911847279824452E-2</v>
      </c>
      <c r="AU28" s="66">
        <v>4196.1474007500001</v>
      </c>
      <c r="AV28" s="76">
        <f t="shared" si="0"/>
        <v>0.13574967141677496</v>
      </c>
      <c r="AW28" s="66">
        <v>4189.7739123049996</v>
      </c>
      <c r="AX28" s="76">
        <f t="shared" si="1"/>
        <v>0.1300012776622595</v>
      </c>
      <c r="AY28" s="64">
        <v>4135.0647963540005</v>
      </c>
      <c r="AZ28" s="67">
        <f t="shared" si="2"/>
        <v>0.12260738170916095</v>
      </c>
      <c r="BA28" s="66">
        <v>5660.8928932359995</v>
      </c>
      <c r="BB28" s="86">
        <v>0.15915277883699336</v>
      </c>
      <c r="BC28" s="66">
        <v>5785.1893018330002</v>
      </c>
      <c r="BD28" s="86">
        <v>0.15834990130421869</v>
      </c>
      <c r="BE28" s="66">
        <v>5836.9467075909997</v>
      </c>
      <c r="BF28" s="87">
        <v>0.15895549608327608</v>
      </c>
      <c r="BG28" s="66">
        <v>5847.3107598699999</v>
      </c>
      <c r="BH28" s="87">
        <v>0.14684068481359447</v>
      </c>
      <c r="BI28" s="66">
        <v>5847.3107598699999</v>
      </c>
      <c r="BJ28" s="87">
        <v>0.14528065870682827</v>
      </c>
      <c r="BK28" s="66">
        <v>5847.3107598699999</v>
      </c>
      <c r="BL28" s="87">
        <f t="shared" si="3"/>
        <v>0.1470077914321794</v>
      </c>
    </row>
    <row r="29" spans="1:64" ht="27" customHeight="1" x14ac:dyDescent="0.3">
      <c r="B29" s="11"/>
      <c r="AB29" s="10"/>
      <c r="AD29" s="6"/>
      <c r="AT29" s="5"/>
    </row>
    <row r="30" spans="1:64" ht="27" customHeight="1" x14ac:dyDescent="0.3">
      <c r="B30" s="7"/>
      <c r="N30" s="5"/>
      <c r="AD30" s="6"/>
      <c r="AQ30" s="9"/>
      <c r="AT30" s="5"/>
    </row>
    <row r="31" spans="1:64" ht="27" customHeight="1" x14ac:dyDescent="0.3">
      <c r="B31" s="7"/>
      <c r="AD31" s="6"/>
      <c r="AQ31" s="9"/>
      <c r="AT31" s="5"/>
    </row>
    <row r="32" spans="1:64"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7">
    <mergeCell ref="BK5:BL6"/>
    <mergeCell ref="A1:BL1"/>
    <mergeCell ref="A2:BL2"/>
    <mergeCell ref="A3:BL3"/>
    <mergeCell ref="A4:BL4"/>
    <mergeCell ref="A5:A7"/>
    <mergeCell ref="B5:B7"/>
    <mergeCell ref="O5:P6"/>
    <mergeCell ref="S5:T6"/>
    <mergeCell ref="AC5:AD6"/>
    <mergeCell ref="W5:X6"/>
    <mergeCell ref="C5:D6"/>
    <mergeCell ref="K5:L6"/>
    <mergeCell ref="U5:V6"/>
    <mergeCell ref="AA5:AB6"/>
    <mergeCell ref="Q5:R6"/>
    <mergeCell ref="AW5:AX6"/>
    <mergeCell ref="AU5:AV6"/>
    <mergeCell ref="BA5:BB6"/>
    <mergeCell ref="AQ5:AR6"/>
    <mergeCell ref="AI5:AJ6"/>
    <mergeCell ref="AK5:AL6"/>
    <mergeCell ref="AM5:AN6"/>
    <mergeCell ref="AO5:AP6"/>
    <mergeCell ref="AS5:AT6"/>
    <mergeCell ref="BG5:BH6"/>
    <mergeCell ref="BI5:BJ6"/>
    <mergeCell ref="AG5:AH6"/>
    <mergeCell ref="Y5:Z6"/>
    <mergeCell ref="BE5:BF6"/>
    <mergeCell ref="M5:N6"/>
    <mergeCell ref="I5:J6"/>
    <mergeCell ref="E5:F6"/>
    <mergeCell ref="BC5:BD6"/>
    <mergeCell ref="AY5:AZ6"/>
    <mergeCell ref="G5:H6"/>
    <mergeCell ref="AE5:AF6"/>
  </mergeCells>
  <printOptions horizontalCentered="1" verticalCentered="1"/>
  <pageMargins left="0.27559055118110237" right="0.19685039370078741" top="0.19685039370078741" bottom="0.19685039370078741" header="0.19685039370078741" footer="0.15748031496062992"/>
  <pageSetup paperSize="9" scale="4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Kreditorlar</vt:lpstr>
      <vt:lpstr>Kreditorlar!Область_печати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2025-08-26T04:30:32Z</cp:lastPrinted>
  <dcterms:created xsi:type="dcterms:W3CDTF">2024-08-22T09:38:20Z</dcterms:created>
  <dcterms:modified xsi:type="dcterms:W3CDTF">2026-05-19T07:24:31Z</dcterms:modified>
</cp:coreProperties>
</file>