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22_06_2023\"/>
    </mc:Choice>
  </mc:AlternateContent>
  <bookViews>
    <workbookView xWindow="0" yWindow="0" windowWidth="28800" windowHeight="12030" firstSheet="1" activeTab="1"/>
  </bookViews>
  <sheets>
    <sheet name="Бюджет" sheetId="1" state="hidden" r:id="rId1"/>
    <sheet name="Бюджетдан ташқари" sheetId="2" r:id="rId2"/>
  </sheets>
  <definedNames>
    <definedName name="_xlnm._FilterDatabase" localSheetId="0" hidden="1">Бюджет!$A$6:$O$176</definedName>
    <definedName name="_xlnm._FilterDatabase" localSheetId="1" hidden="1">'Бюджетдан ташқари'!$A$6:$G$176</definedName>
    <definedName name="_xlnm.Print_Titles" localSheetId="0">Бюджет!$4:$5</definedName>
    <definedName name="_xlnm.Print_Titles" localSheetId="1">'Бюджетдан ташқари'!$4:$5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0" i="2"/>
  <c r="E16" i="2"/>
  <c r="E24" i="2"/>
  <c r="E176" i="2"/>
  <c r="E175" i="2"/>
  <c r="E174" i="2"/>
  <c r="E173" i="2"/>
  <c r="E172" i="2"/>
  <c r="E171" i="2"/>
  <c r="E170" i="2"/>
  <c r="E169" i="2"/>
  <c r="E168" i="2"/>
  <c r="G167" i="2"/>
  <c r="G166" i="2" s="1"/>
  <c r="G165" i="2" s="1"/>
  <c r="G163" i="2" s="1"/>
  <c r="F167" i="2"/>
  <c r="F166" i="2" s="1"/>
  <c r="F165" i="2" s="1"/>
  <c r="F163" i="2" s="1"/>
  <c r="E164" i="2"/>
  <c r="E162" i="2"/>
  <c r="E161" i="2"/>
  <c r="E160" i="2" s="1"/>
  <c r="G160" i="2"/>
  <c r="F160" i="2"/>
  <c r="E159" i="2"/>
  <c r="E158" i="2"/>
  <c r="E157" i="2"/>
  <c r="E156" i="2"/>
  <c r="E155" i="2"/>
  <c r="E154" i="2"/>
  <c r="E153" i="2"/>
  <c r="E152" i="2"/>
  <c r="E151" i="2"/>
  <c r="G150" i="2"/>
  <c r="F150" i="2"/>
  <c r="E149" i="2"/>
  <c r="E148" i="2"/>
  <c r="E147" i="2"/>
  <c r="G146" i="2"/>
  <c r="F146" i="2"/>
  <c r="E144" i="2"/>
  <c r="E143" i="2"/>
  <c r="E142" i="2" s="1"/>
  <c r="G142" i="2"/>
  <c r="F142" i="2"/>
  <c r="E140" i="2"/>
  <c r="E139" i="2"/>
  <c r="E138" i="2"/>
  <c r="G137" i="2"/>
  <c r="F137" i="2"/>
  <c r="E137" i="2"/>
  <c r="E136" i="2"/>
  <c r="E135" i="2"/>
  <c r="E134" i="2"/>
  <c r="G133" i="2"/>
  <c r="F133" i="2"/>
  <c r="E132" i="2"/>
  <c r="E131" i="2"/>
  <c r="E130" i="2"/>
  <c r="E129" i="2"/>
  <c r="G128" i="2"/>
  <c r="G126" i="2" s="1"/>
  <c r="F128" i="2"/>
  <c r="F126" i="2" s="1"/>
  <c r="E127" i="2"/>
  <c r="E125" i="2"/>
  <c r="E124" i="2"/>
  <c r="E122" i="2" s="1"/>
  <c r="E123" i="2"/>
  <c r="G122" i="2"/>
  <c r="F122" i="2"/>
  <c r="E121" i="2"/>
  <c r="E119" i="2"/>
  <c r="E118" i="2"/>
  <c r="E117" i="2"/>
  <c r="G116" i="2"/>
  <c r="F116" i="2"/>
  <c r="E115" i="2"/>
  <c r="E114" i="2"/>
  <c r="E113" i="2" s="1"/>
  <c r="G113" i="2"/>
  <c r="F113" i="2"/>
  <c r="E112" i="2"/>
  <c r="E111" i="2"/>
  <c r="G110" i="2"/>
  <c r="F110" i="2"/>
  <c r="E108" i="2"/>
  <c r="E107" i="2"/>
  <c r="E106" i="2"/>
  <c r="G105" i="2"/>
  <c r="F105" i="2"/>
  <c r="E104" i="2"/>
  <c r="E103" i="2"/>
  <c r="G102" i="2"/>
  <c r="F102" i="2"/>
  <c r="E101" i="2"/>
  <c r="E99" i="2" s="1"/>
  <c r="E100" i="2"/>
  <c r="G99" i="2"/>
  <c r="F99" i="2"/>
  <c r="E96" i="2"/>
  <c r="G95" i="2"/>
  <c r="G89" i="2" s="1"/>
  <c r="F95" i="2"/>
  <c r="E95" i="2"/>
  <c r="E94" i="2"/>
  <c r="E93" i="2"/>
  <c r="E92" i="2"/>
  <c r="G91" i="2"/>
  <c r="F91" i="2"/>
  <c r="E90" i="2"/>
  <c r="E88" i="2"/>
  <c r="E87" i="2"/>
  <c r="E86" i="2"/>
  <c r="E85" i="2"/>
  <c r="E84" i="2"/>
  <c r="E83" i="2"/>
  <c r="G82" i="2"/>
  <c r="F82" i="2"/>
  <c r="E81" i="2"/>
  <c r="E80" i="2"/>
  <c r="E79" i="2"/>
  <c r="E78" i="2"/>
  <c r="E77" i="2"/>
  <c r="G76" i="2"/>
  <c r="F76" i="2"/>
  <c r="E74" i="2"/>
  <c r="E73" i="2"/>
  <c r="E72" i="2"/>
  <c r="G71" i="2"/>
  <c r="F71" i="2"/>
  <c r="E69" i="2"/>
  <c r="E68" i="2"/>
  <c r="E67" i="2"/>
  <c r="E66" i="2"/>
  <c r="G65" i="2"/>
  <c r="G63" i="2" s="1"/>
  <c r="F65" i="2"/>
  <c r="F63" i="2" s="1"/>
  <c r="E64" i="2"/>
  <c r="E62" i="2"/>
  <c r="E61" i="2"/>
  <c r="E60" i="2"/>
  <c r="G59" i="2"/>
  <c r="F59" i="2"/>
  <c r="E58" i="2"/>
  <c r="E56" i="2"/>
  <c r="E55" i="2"/>
  <c r="E54" i="2"/>
  <c r="E53" i="2"/>
  <c r="E52" i="2"/>
  <c r="G51" i="2"/>
  <c r="G49" i="2" s="1"/>
  <c r="F51" i="2"/>
  <c r="F49" i="2" s="1"/>
  <c r="E50" i="2"/>
  <c r="E48" i="2"/>
  <c r="E47" i="2"/>
  <c r="E46" i="2" s="1"/>
  <c r="G46" i="2"/>
  <c r="F46" i="2"/>
  <c r="E45" i="2"/>
  <c r="E44" i="2"/>
  <c r="E43" i="2" s="1"/>
  <c r="G43" i="2"/>
  <c r="F43" i="2"/>
  <c r="E42" i="2"/>
  <c r="E40" i="2"/>
  <c r="E39" i="2"/>
  <c r="E38" i="2"/>
  <c r="E37" i="2"/>
  <c r="E36" i="2"/>
  <c r="G35" i="2"/>
  <c r="F35" i="2"/>
  <c r="E34" i="2"/>
  <c r="E33" i="2"/>
  <c r="E32" i="2" s="1"/>
  <c r="G32" i="2"/>
  <c r="F32" i="2"/>
  <c r="G27" i="2"/>
  <c r="F27" i="2"/>
  <c r="E26" i="2"/>
  <c r="E25" i="2"/>
  <c r="E21" i="2"/>
  <c r="E20" i="2"/>
  <c r="E19" i="2"/>
  <c r="E18" i="2"/>
  <c r="E17" i="2"/>
  <c r="G14" i="2"/>
  <c r="F14" i="2"/>
  <c r="E13" i="2"/>
  <c r="E12" i="2"/>
  <c r="E11" i="2" s="1"/>
  <c r="G11" i="2"/>
  <c r="G9" i="2" s="1"/>
  <c r="G8" i="2" s="1"/>
  <c r="F11" i="2"/>
  <c r="F9" i="2" s="1"/>
  <c r="F8" i="2" s="1"/>
  <c r="E176" i="1"/>
  <c r="E175" i="1"/>
  <c r="E174" i="1"/>
  <c r="E173" i="1"/>
  <c r="E172" i="1"/>
  <c r="E171" i="1"/>
  <c r="E170" i="1"/>
  <c r="E169" i="1"/>
  <c r="E168" i="1"/>
  <c r="E164" i="1"/>
  <c r="E162" i="1"/>
  <c r="E161" i="1"/>
  <c r="E159" i="1"/>
  <c r="E158" i="1"/>
  <c r="E157" i="1"/>
  <c r="E156" i="1"/>
  <c r="E155" i="1"/>
  <c r="E154" i="1"/>
  <c r="E153" i="1"/>
  <c r="E152" i="1"/>
  <c r="E151" i="1"/>
  <c r="E149" i="1"/>
  <c r="E148" i="1"/>
  <c r="E147" i="1"/>
  <c r="E144" i="1"/>
  <c r="E143" i="1"/>
  <c r="E140" i="1"/>
  <c r="E139" i="1"/>
  <c r="E138" i="1"/>
  <c r="E136" i="1"/>
  <c r="E135" i="1"/>
  <c r="E134" i="1"/>
  <c r="E132" i="1"/>
  <c r="E131" i="1"/>
  <c r="E130" i="1"/>
  <c r="E129" i="1"/>
  <c r="E127" i="1"/>
  <c r="E125" i="1"/>
  <c r="E124" i="1"/>
  <c r="E123" i="1"/>
  <c r="E121" i="1"/>
  <c r="E119" i="1"/>
  <c r="E118" i="1"/>
  <c r="E117" i="1"/>
  <c r="E115" i="1"/>
  <c r="E114" i="1"/>
  <c r="E112" i="1"/>
  <c r="E111" i="1"/>
  <c r="E108" i="1"/>
  <c r="E107" i="1"/>
  <c r="E106" i="1"/>
  <c r="E104" i="1"/>
  <c r="E103" i="1"/>
  <c r="E101" i="1"/>
  <c r="E100" i="1"/>
  <c r="E96" i="1"/>
  <c r="E94" i="1"/>
  <c r="E93" i="1"/>
  <c r="E92" i="1"/>
  <c r="E90" i="1"/>
  <c r="E88" i="1"/>
  <c r="E87" i="1"/>
  <c r="E86" i="1"/>
  <c r="E85" i="1"/>
  <c r="E84" i="1"/>
  <c r="E83" i="1"/>
  <c r="E81" i="1"/>
  <c r="E80" i="1"/>
  <c r="E79" i="1"/>
  <c r="E78" i="1"/>
  <c r="E77" i="1"/>
  <c r="E74" i="1"/>
  <c r="E73" i="1"/>
  <c r="E72" i="1"/>
  <c r="E69" i="1"/>
  <c r="E68" i="1"/>
  <c r="E67" i="1"/>
  <c r="E66" i="1"/>
  <c r="E64" i="1"/>
  <c r="E62" i="1"/>
  <c r="E61" i="1"/>
  <c r="E60" i="1"/>
  <c r="E58" i="1"/>
  <c r="E56" i="1"/>
  <c r="E55" i="1"/>
  <c r="E54" i="1"/>
  <c r="E53" i="1"/>
  <c r="E52" i="1"/>
  <c r="E50" i="1"/>
  <c r="E48" i="1"/>
  <c r="E47" i="1"/>
  <c r="E45" i="1"/>
  <c r="E44" i="1"/>
  <c r="E42" i="1"/>
  <c r="E40" i="1"/>
  <c r="E39" i="1"/>
  <c r="E38" i="1"/>
  <c r="E37" i="1"/>
  <c r="E36" i="1"/>
  <c r="E34" i="1"/>
  <c r="E33" i="1"/>
  <c r="E26" i="1"/>
  <c r="E25" i="1"/>
  <c r="E24" i="1"/>
  <c r="E21" i="1"/>
  <c r="E20" i="1"/>
  <c r="E19" i="1"/>
  <c r="E18" i="1"/>
  <c r="E17" i="1"/>
  <c r="E16" i="1"/>
  <c r="E15" i="1"/>
  <c r="E13" i="1"/>
  <c r="E12" i="1"/>
  <c r="E10" i="1"/>
  <c r="F167" i="1"/>
  <c r="F166" i="1" s="1"/>
  <c r="F165" i="1" s="1"/>
  <c r="F163" i="1" s="1"/>
  <c r="F160" i="1"/>
  <c r="F150" i="1"/>
  <c r="F146" i="1"/>
  <c r="F142" i="1"/>
  <c r="F137" i="1"/>
  <c r="F133" i="1"/>
  <c r="F128" i="1"/>
  <c r="F126" i="1"/>
  <c r="F122" i="1"/>
  <c r="F116" i="1"/>
  <c r="F113" i="1"/>
  <c r="F110" i="1"/>
  <c r="F105" i="1"/>
  <c r="F102" i="1"/>
  <c r="F99" i="1"/>
  <c r="F95" i="1"/>
  <c r="F91" i="1"/>
  <c r="F82" i="1"/>
  <c r="F76" i="1"/>
  <c r="F75" i="1" s="1"/>
  <c r="F71" i="1"/>
  <c r="F65" i="1"/>
  <c r="F63" i="1" s="1"/>
  <c r="F59" i="1"/>
  <c r="F51" i="1"/>
  <c r="F49" i="1" s="1"/>
  <c r="F46" i="1"/>
  <c r="F43" i="1"/>
  <c r="F35" i="1"/>
  <c r="F32" i="1"/>
  <c r="F27" i="1"/>
  <c r="F14" i="1"/>
  <c r="F11" i="1"/>
  <c r="F9" i="1" s="1"/>
  <c r="F8" i="1" s="1"/>
  <c r="F75" i="2" l="1"/>
  <c r="F70" i="2" s="1"/>
  <c r="E71" i="2"/>
  <c r="E116" i="2"/>
  <c r="G57" i="2"/>
  <c r="E76" i="2"/>
  <c r="E65" i="2"/>
  <c r="E63" i="2" s="1"/>
  <c r="E27" i="2"/>
  <c r="E102" i="2"/>
  <c r="E98" i="2" s="1"/>
  <c r="E35" i="2"/>
  <c r="F89" i="2"/>
  <c r="F120" i="2"/>
  <c r="E14" i="2"/>
  <c r="E167" i="2"/>
  <c r="E166" i="2" s="1"/>
  <c r="E165" i="2" s="1"/>
  <c r="E163" i="2" s="1"/>
  <c r="E105" i="2"/>
  <c r="G120" i="2"/>
  <c r="G98" i="2"/>
  <c r="F22" i="2"/>
  <c r="G109" i="2"/>
  <c r="E110" i="2"/>
  <c r="E109" i="2" s="1"/>
  <c r="E59" i="2"/>
  <c r="G75" i="2"/>
  <c r="G70" i="2" s="1"/>
  <c r="E91" i="2"/>
  <c r="E89" i="2" s="1"/>
  <c r="E150" i="2"/>
  <c r="F41" i="2"/>
  <c r="E146" i="2"/>
  <c r="F98" i="2"/>
  <c r="E9" i="2"/>
  <c r="E8" i="2" s="1"/>
  <c r="F145" i="2"/>
  <c r="F141" i="2" s="1"/>
  <c r="E51" i="2"/>
  <c r="E49" i="2" s="1"/>
  <c r="E41" i="2" s="1"/>
  <c r="G145" i="2"/>
  <c r="G141" i="2" s="1"/>
  <c r="E133" i="2"/>
  <c r="G22" i="2"/>
  <c r="F109" i="2"/>
  <c r="E82" i="2"/>
  <c r="E75" i="2" s="1"/>
  <c r="E70" i="2" s="1"/>
  <c r="E128" i="2"/>
  <c r="E126" i="2" s="1"/>
  <c r="E120" i="2" s="1"/>
  <c r="G41" i="2"/>
  <c r="F57" i="2"/>
  <c r="F120" i="1"/>
  <c r="F70" i="1"/>
  <c r="F22" i="1"/>
  <c r="F89" i="1"/>
  <c r="F145" i="1"/>
  <c r="F141" i="1" s="1"/>
  <c r="F98" i="1"/>
  <c r="F109" i="1"/>
  <c r="F57" i="1"/>
  <c r="F41" i="1"/>
  <c r="E97" i="2" l="1"/>
  <c r="E57" i="2"/>
  <c r="G97" i="2"/>
  <c r="F31" i="2"/>
  <c r="F97" i="2"/>
  <c r="E22" i="2"/>
  <c r="G31" i="2"/>
  <c r="G29" i="2" s="1"/>
  <c r="G6" i="2" s="1"/>
  <c r="E145" i="2"/>
  <c r="E141" i="2" s="1"/>
  <c r="E31" i="2"/>
  <c r="E29" i="2" s="1"/>
  <c r="F97" i="1"/>
  <c r="F31" i="1"/>
  <c r="F29" i="2" l="1"/>
  <c r="F6" i="2" s="1"/>
  <c r="E6" i="2"/>
  <c r="F29" i="1"/>
  <c r="F6" i="1" s="1"/>
  <c r="J167" i="1" l="1"/>
  <c r="J166" i="1" s="1"/>
  <c r="J165" i="1" s="1"/>
  <c r="J163" i="1" s="1"/>
  <c r="I167" i="1"/>
  <c r="I166" i="1" s="1"/>
  <c r="I165" i="1" s="1"/>
  <c r="I163" i="1" s="1"/>
  <c r="H167" i="1"/>
  <c r="H166" i="1" s="1"/>
  <c r="H165" i="1" s="1"/>
  <c r="H163" i="1" s="1"/>
  <c r="J160" i="1"/>
  <c r="I160" i="1"/>
  <c r="H160" i="1"/>
  <c r="J150" i="1"/>
  <c r="I150" i="1"/>
  <c r="H150" i="1"/>
  <c r="J146" i="1"/>
  <c r="I146" i="1"/>
  <c r="I145" i="1" s="1"/>
  <c r="H146" i="1"/>
  <c r="J142" i="1"/>
  <c r="I142" i="1"/>
  <c r="H142" i="1"/>
  <c r="J137" i="1"/>
  <c r="I137" i="1"/>
  <c r="H137" i="1"/>
  <c r="J133" i="1"/>
  <c r="I133" i="1"/>
  <c r="H133" i="1"/>
  <c r="J128" i="1"/>
  <c r="J126" i="1" s="1"/>
  <c r="I128" i="1"/>
  <c r="I126" i="1" s="1"/>
  <c r="H128" i="1"/>
  <c r="H126" i="1" s="1"/>
  <c r="J122" i="1"/>
  <c r="I122" i="1"/>
  <c r="H122" i="1"/>
  <c r="J116" i="1"/>
  <c r="I116" i="1"/>
  <c r="H116" i="1"/>
  <c r="J113" i="1"/>
  <c r="I113" i="1"/>
  <c r="H113" i="1"/>
  <c r="J110" i="1"/>
  <c r="I110" i="1"/>
  <c r="H110" i="1"/>
  <c r="J105" i="1"/>
  <c r="I105" i="1"/>
  <c r="H105" i="1"/>
  <c r="J102" i="1"/>
  <c r="I102" i="1"/>
  <c r="H102" i="1"/>
  <c r="J99" i="1"/>
  <c r="I99" i="1"/>
  <c r="H99" i="1"/>
  <c r="J95" i="1"/>
  <c r="I95" i="1"/>
  <c r="H95" i="1"/>
  <c r="J91" i="1"/>
  <c r="I91" i="1"/>
  <c r="H91" i="1"/>
  <c r="J82" i="1"/>
  <c r="I82" i="1"/>
  <c r="H82" i="1"/>
  <c r="J76" i="1"/>
  <c r="I76" i="1"/>
  <c r="H76" i="1"/>
  <c r="J71" i="1"/>
  <c r="I71" i="1"/>
  <c r="H71" i="1"/>
  <c r="J65" i="1"/>
  <c r="J63" i="1" s="1"/>
  <c r="I65" i="1"/>
  <c r="I63" i="1" s="1"/>
  <c r="H65" i="1"/>
  <c r="H63" i="1" s="1"/>
  <c r="J59" i="1"/>
  <c r="I59" i="1"/>
  <c r="H59" i="1"/>
  <c r="J51" i="1"/>
  <c r="J49" i="1" s="1"/>
  <c r="I51" i="1"/>
  <c r="I49" i="1" s="1"/>
  <c r="H51" i="1"/>
  <c r="H49" i="1" s="1"/>
  <c r="J46" i="1"/>
  <c r="I46" i="1"/>
  <c r="H46" i="1"/>
  <c r="J43" i="1"/>
  <c r="I43" i="1"/>
  <c r="H43" i="1"/>
  <c r="J35" i="1"/>
  <c r="I35" i="1"/>
  <c r="H35" i="1"/>
  <c r="J32" i="1"/>
  <c r="I32" i="1"/>
  <c r="H32" i="1"/>
  <c r="J27" i="1"/>
  <c r="I27" i="1"/>
  <c r="H27" i="1"/>
  <c r="J14" i="1"/>
  <c r="I14" i="1"/>
  <c r="H14" i="1"/>
  <c r="J11" i="1"/>
  <c r="J9" i="1" s="1"/>
  <c r="J8" i="1" s="1"/>
  <c r="I11" i="1"/>
  <c r="I9" i="1" s="1"/>
  <c r="I8" i="1" s="1"/>
  <c r="H11" i="1"/>
  <c r="H9" i="1" s="1"/>
  <c r="H8" i="1" s="1"/>
  <c r="G167" i="1"/>
  <c r="G166" i="1" s="1"/>
  <c r="G165" i="1" s="1"/>
  <c r="G163" i="1" s="1"/>
  <c r="G160" i="1"/>
  <c r="G150" i="1"/>
  <c r="G146" i="1"/>
  <c r="G142" i="1"/>
  <c r="G137" i="1"/>
  <c r="G133" i="1"/>
  <c r="G128" i="1"/>
  <c r="G126" i="1" s="1"/>
  <c r="G122" i="1"/>
  <c r="G116" i="1"/>
  <c r="G113" i="1"/>
  <c r="G110" i="1"/>
  <c r="G105" i="1"/>
  <c r="G102" i="1"/>
  <c r="G99" i="1"/>
  <c r="G95" i="1"/>
  <c r="G91" i="1"/>
  <c r="G82" i="1"/>
  <c r="G76" i="1"/>
  <c r="G71" i="1"/>
  <c r="G65" i="1"/>
  <c r="G63" i="1" s="1"/>
  <c r="G59" i="1"/>
  <c r="G51" i="1"/>
  <c r="G49" i="1" s="1"/>
  <c r="G46" i="1"/>
  <c r="G43" i="1"/>
  <c r="G35" i="1"/>
  <c r="G32" i="1"/>
  <c r="G27" i="1"/>
  <c r="G14" i="1"/>
  <c r="G11" i="1"/>
  <c r="G9" i="1" s="1"/>
  <c r="G8" i="1" s="1"/>
  <c r="E167" i="1"/>
  <c r="E166" i="1" s="1"/>
  <c r="E165" i="1" s="1"/>
  <c r="E163" i="1" s="1"/>
  <c r="E160" i="1"/>
  <c r="E150" i="1"/>
  <c r="E146" i="1"/>
  <c r="E142" i="1"/>
  <c r="E137" i="1"/>
  <c r="E133" i="1"/>
  <c r="E128" i="1"/>
  <c r="E126" i="1" s="1"/>
  <c r="E122" i="1"/>
  <c r="E116" i="1"/>
  <c r="E113" i="1"/>
  <c r="E110" i="1"/>
  <c r="E105" i="1"/>
  <c r="E102" i="1"/>
  <c r="E99" i="1"/>
  <c r="E95" i="1"/>
  <c r="E91" i="1"/>
  <c r="E82" i="1"/>
  <c r="E76" i="1"/>
  <c r="E71" i="1"/>
  <c r="E65" i="1"/>
  <c r="E63" i="1" s="1"/>
  <c r="E59" i="1"/>
  <c r="E51" i="1"/>
  <c r="E49" i="1" s="1"/>
  <c r="E46" i="1"/>
  <c r="E43" i="1"/>
  <c r="E35" i="1"/>
  <c r="E32" i="1"/>
  <c r="E27" i="1"/>
  <c r="E14" i="1"/>
  <c r="E11" i="1"/>
  <c r="E9" i="1" s="1"/>
  <c r="E8" i="1" s="1"/>
  <c r="G57" i="1" l="1"/>
  <c r="J22" i="1"/>
  <c r="E89" i="1"/>
  <c r="I22" i="1"/>
  <c r="H75" i="1"/>
  <c r="H70" i="1" s="1"/>
  <c r="J145" i="1"/>
  <c r="J141" i="1" s="1"/>
  <c r="I75" i="1"/>
  <c r="I70" i="1" s="1"/>
  <c r="J75" i="1"/>
  <c r="J70" i="1" s="1"/>
  <c r="H120" i="1"/>
  <c r="I109" i="1"/>
  <c r="G98" i="1"/>
  <c r="J109" i="1"/>
  <c r="I120" i="1"/>
  <c r="H145" i="1"/>
  <c r="H141" i="1" s="1"/>
  <c r="I98" i="1"/>
  <c r="G75" i="1"/>
  <c r="G70" i="1" s="1"/>
  <c r="H109" i="1"/>
  <c r="J120" i="1"/>
  <c r="I141" i="1"/>
  <c r="G120" i="1"/>
  <c r="H98" i="1"/>
  <c r="E109" i="1"/>
  <c r="J98" i="1"/>
  <c r="H89" i="1"/>
  <c r="G109" i="1"/>
  <c r="G89" i="1"/>
  <c r="G145" i="1"/>
  <c r="G141" i="1" s="1"/>
  <c r="I89" i="1"/>
  <c r="J89" i="1"/>
  <c r="H22" i="1"/>
  <c r="H41" i="1"/>
  <c r="J57" i="1"/>
  <c r="I41" i="1"/>
  <c r="J41" i="1"/>
  <c r="I57" i="1"/>
  <c r="G41" i="1"/>
  <c r="H57" i="1"/>
  <c r="G22" i="1"/>
  <c r="E145" i="1"/>
  <c r="E141" i="1" s="1"/>
  <c r="E120" i="1"/>
  <c r="E41" i="1"/>
  <c r="E98" i="1"/>
  <c r="E57" i="1"/>
  <c r="E75" i="1"/>
  <c r="E70" i="1" s="1"/>
  <c r="E22" i="1"/>
  <c r="I97" i="1" l="1"/>
  <c r="J97" i="1"/>
  <c r="J31" i="1"/>
  <c r="G97" i="1"/>
  <c r="H97" i="1"/>
  <c r="H31" i="1"/>
  <c r="H29" i="1" s="1"/>
  <c r="H6" i="1" s="1"/>
  <c r="I31" i="1"/>
  <c r="G31" i="1"/>
  <c r="E97" i="1"/>
  <c r="E31" i="1"/>
  <c r="G29" i="1" l="1"/>
  <c r="G6" i="1" s="1"/>
  <c r="J29" i="1"/>
  <c r="J6" i="1" s="1"/>
  <c r="I29" i="1"/>
  <c r="I6" i="1" s="1"/>
  <c r="E29" i="1"/>
  <c r="E6" i="1" s="1"/>
</calcChain>
</file>

<file path=xl/sharedStrings.xml><?xml version="1.0" encoding="utf-8"?>
<sst xmlns="http://schemas.openxmlformats.org/spreadsheetml/2006/main" count="539" uniqueCount="165">
  <si>
    <t>Моддалар номи</t>
  </si>
  <si>
    <t>Тоифа</t>
  </si>
  <si>
    <t>Модда ва кичик модда</t>
  </si>
  <si>
    <t>Элемент</t>
  </si>
  <si>
    <t>объект</t>
  </si>
  <si>
    <t>I гуруҳ харажатлар - Иш ҳақи ва унга тенглаштирилган тўловлар</t>
  </si>
  <si>
    <t xml:space="preserve">Иш ҳақи </t>
  </si>
  <si>
    <t>000</t>
  </si>
  <si>
    <t xml:space="preserve">Пул шаклидаги иш ҳақи </t>
  </si>
  <si>
    <t xml:space="preserve">Асосий иш ҳақи  </t>
  </si>
  <si>
    <t xml:space="preserve">Иш ҳақига устама ва қўшимча тўловлар </t>
  </si>
  <si>
    <t>Умумтаълим, ўрта махсус, касб-ҳунар таълими муассасаларининг ўрнак кўрсатган ходимларини рағбатлантиришнинг Директор жамғармаси маблағлари</t>
  </si>
  <si>
    <t>Уй-жой коммунал хизматлар бўйича ҳар ойлик компенсация тўловлари</t>
  </si>
  <si>
    <t xml:space="preserve">Нафақалар  </t>
  </si>
  <si>
    <t>Вақтинчалик мехнатга қобилиясизлик нафақаси</t>
  </si>
  <si>
    <t>120</t>
  </si>
  <si>
    <t>Ҳомиладорлик ва туғиш бўйича нафақа</t>
  </si>
  <si>
    <t>Болаликдан ногиронлар, пенсия тайинлаш учун зарур бўлган иш стажига эга бўлмаган қарияларга ва меҳнатга лаёқатсизларга нафақа</t>
  </si>
  <si>
    <t>Ишламайдиган оналарга, шунингдек бюджет ташкилотларида ишлайдиган оналарга бола икки ёшга тўлгунга қадар уни парваришлаш бўйича бериладиган ойлик нафақа</t>
  </si>
  <si>
    <t>Вояга етмаган 16 (18) ёшгача болалари бўлган оилаларга нафақалар</t>
  </si>
  <si>
    <t>Кам таъминланган оилаларга моддий ёрдам</t>
  </si>
  <si>
    <t xml:space="preserve">Стипендиялар </t>
  </si>
  <si>
    <t>I гуруҳ харажатлари бўйича жами</t>
  </si>
  <si>
    <t>IV  гуруҳ харажатлари - бошқа харажатлар</t>
  </si>
  <si>
    <t xml:space="preserve">БОШҚА ХАРАЖАТЛАР - ЖАМИ </t>
  </si>
  <si>
    <t>жумладан:</t>
  </si>
  <si>
    <t>ТОВАР ВА ХИЗМАТЛАР БЎЙИЧА ХАРАЖАТЛАР</t>
  </si>
  <si>
    <t>00</t>
  </si>
  <si>
    <t>Хизмат сафарлари харажатлари</t>
  </si>
  <si>
    <t>Чет давлатларга чиқиш билан боғлиқ</t>
  </si>
  <si>
    <t>Моддий айланма воситалар захираларига харажатлар</t>
  </si>
  <si>
    <t>Бошқа моддий айланма  воситалар</t>
  </si>
  <si>
    <t>Товар-моддий захиралар</t>
  </si>
  <si>
    <t>Товар-моддий захиралар (қоғоздан ташқари)</t>
  </si>
  <si>
    <t>Қоғоз ҳарид қилиш учун харажатлар</t>
  </si>
  <si>
    <t>42</t>
  </si>
  <si>
    <t>Товар ва хизматлар сотиб олиш учун бошқа харажатлар</t>
  </si>
  <si>
    <t>Телефон, телекоммуникация ва ахборот хизматлари</t>
  </si>
  <si>
    <t>Ахборот ва коммуникация хизматлари</t>
  </si>
  <si>
    <t xml:space="preserve">Товар ва хизматлар сотиб олиш учун бошқа харажатлар </t>
  </si>
  <si>
    <t>Товар ва хизматлар сотиб олиш бўйича бошқа харажатлар</t>
  </si>
  <si>
    <t>АСОСИЙ ВОСИТАЛАР БЎЙИЧА ХАРАЖАТЛАР</t>
  </si>
  <si>
    <t>Асосий воситаларни сотиб олиш</t>
  </si>
  <si>
    <t>Машиналар, жиҳозлар ва техника</t>
  </si>
  <si>
    <t>Бошқа машиналар, жиҳозлар ва техника</t>
  </si>
  <si>
    <t>Бошқа техника</t>
  </si>
  <si>
    <t xml:space="preserve">ИЖТИМОИЙ НАФАҚАЛАР </t>
  </si>
  <si>
    <t>Ижтимоий ёрдам нафақалари</t>
  </si>
  <si>
    <t>Пул шаклидаги ижтимоий ёрдам нафақалари</t>
  </si>
  <si>
    <t>Уй-жой компенсация тўловлари</t>
  </si>
  <si>
    <t>500</t>
  </si>
  <si>
    <t>БОШҚА ХАРАЖАТЛАР</t>
  </si>
  <si>
    <t>Бошқа турли харажатлар</t>
  </si>
  <si>
    <t>Жорий</t>
  </si>
  <si>
    <t>Вакиллик харажатлари</t>
  </si>
  <si>
    <t>II  гуруҳ харажатлари - Иш берувчининг ажратмалари</t>
  </si>
  <si>
    <t>Ягона ижтимоий тўлов</t>
  </si>
  <si>
    <t>41</t>
  </si>
  <si>
    <t>21</t>
  </si>
  <si>
    <t>100</t>
  </si>
  <si>
    <r>
      <t>Ижтимоий эҳтиёжларга</t>
    </r>
    <r>
      <rPr>
        <sz val="12"/>
        <color indexed="8"/>
        <rFont val="Times New Roman"/>
        <family val="1"/>
        <charset val="204"/>
      </rPr>
      <t xml:space="preserve"> бошқа ажратмалар/бадаллар</t>
    </r>
  </si>
  <si>
    <t>200</t>
  </si>
  <si>
    <t>Шартли ҳисобланадиган ижтимоий эҳтиёжларга ажратмалар/бадаллар</t>
  </si>
  <si>
    <t>22</t>
  </si>
  <si>
    <t>II гуруҳ харажатлари бўйича жами</t>
  </si>
  <si>
    <t>Республика ҳудудида</t>
  </si>
  <si>
    <t xml:space="preserve">Коммунал хизматлари </t>
  </si>
  <si>
    <t>Электроэнергия</t>
  </si>
  <si>
    <t>Табиий газ</t>
  </si>
  <si>
    <t>Иссиқ сув ва иссиқлик энергияси</t>
  </si>
  <si>
    <t>Совуқ сув ва оқова</t>
  </si>
  <si>
    <t>Чиқиндиларни тозалаш, олиб чиқиб кетиш билан боғлиқ хизматлар ҳамда энергетик ва бошқа ресурслар (бензин ва бошқа ЁММлардан ташқари)ни сотиб олиш</t>
  </si>
  <si>
    <t>Сақлаб туриш ва жорий таъмирлаш</t>
  </si>
  <si>
    <t>Ер</t>
  </si>
  <si>
    <t xml:space="preserve">Бино </t>
  </si>
  <si>
    <t>Тураржой бинолари</t>
  </si>
  <si>
    <t>Нотурар жой бинолари</t>
  </si>
  <si>
    <t>Иншоот</t>
  </si>
  <si>
    <t>Умумий фойдаланишдаги автомобиль йўллари</t>
  </si>
  <si>
    <t>Бошқа иншоотлар</t>
  </si>
  <si>
    <t>Транспорт воситалари</t>
  </si>
  <si>
    <t>Бошқа машиналар, жиҳозлар, техника ва ўтказгич қурилмалар</t>
  </si>
  <si>
    <t>Мебель ва офис жиҳозлари</t>
  </si>
  <si>
    <t>Компьютер жиҳозлари, ҳисоблаш ва аудио-видео техника</t>
  </si>
  <si>
    <t>Электр энергия ва бошқа коммунал хизматларни ҳисобга олиш асбоблари</t>
  </si>
  <si>
    <t>Сақлаб туриш ва жорий таъмирлаш бўйича бошқа турдаги харажатлар</t>
  </si>
  <si>
    <t>Ижара бўйича харажатлар</t>
  </si>
  <si>
    <t xml:space="preserve">Компьютер жиҳозлари, ҳисоблаш ва аудио-видео техника </t>
  </si>
  <si>
    <t xml:space="preserve">Ижара бўйича бошқа харажатлар </t>
  </si>
  <si>
    <t xml:space="preserve">Стратегик захиралар </t>
  </si>
  <si>
    <t>Давлат захиралари</t>
  </si>
  <si>
    <t>Озиқ овқат захиралари</t>
  </si>
  <si>
    <t>Бошқа стратегик захиралар</t>
  </si>
  <si>
    <t>Полиграфик махсулотлар харид қилиш</t>
  </si>
  <si>
    <t>130</t>
  </si>
  <si>
    <t>Кийим-кечак, пойабзал ва чойшаб-ғилофлар</t>
  </si>
  <si>
    <t>Озиқ-овқат маҳсулотлари</t>
  </si>
  <si>
    <t>Дори-дармонлар, тиббиётда фойдаланиладиган воситалар, вакциналар ва бактериологик препаратлар</t>
  </si>
  <si>
    <t>Дори-дармонлар ва тиббиётда фойдаланиладиган воситалар</t>
  </si>
  <si>
    <t>Вакциналар ва бактериологик препаратлар</t>
  </si>
  <si>
    <t xml:space="preserve">Амбулатория шароитида даволанувчи имтиёзли беморлар контингентига рецепт асосида бепул берилувчи дори-дармонлар </t>
  </si>
  <si>
    <t>Ёнилғи ва ЁММ</t>
  </si>
  <si>
    <t>Кўмир</t>
  </si>
  <si>
    <t>Моддий воситаларнинг бошқа заҳиралари</t>
  </si>
  <si>
    <t>Ўқитиш харажатлари</t>
  </si>
  <si>
    <t>Телефон, телеграф ва почта хизматлари</t>
  </si>
  <si>
    <t xml:space="preserve">Объектларни қўриқлаш хизматлари </t>
  </si>
  <si>
    <t>Асосий воситаларни капитал таъмирлаш</t>
  </si>
  <si>
    <t>Бино</t>
  </si>
  <si>
    <t>Транспорт воситалари, машиналар, жиҳозлар ва техника</t>
  </si>
  <si>
    <t>Асосий воситаларни капитал таъмирлаш бўйича бошқа харажатлар</t>
  </si>
  <si>
    <t xml:space="preserve">Асосий воситаларни ўрта таъмирлаш </t>
  </si>
  <si>
    <t xml:space="preserve">Бошқа асосий воситаларни ўрта таъмирлаш бўйича бошқа турли кўринишдаги харажатлар </t>
  </si>
  <si>
    <t xml:space="preserve">Компьютер жиҳозлари, ҳисоблаш ва аудио-видео техникаси, ахборот технологияси ва керакли ашёлар </t>
  </si>
  <si>
    <t>Асосий воситалар сотиб олиш бўйича бошқа турдаги харажатлар</t>
  </si>
  <si>
    <t>Етиштириладиган активлар</t>
  </si>
  <si>
    <t>Номоддий активлар</t>
  </si>
  <si>
    <t>Кутубхона фонди</t>
  </si>
  <si>
    <t>Асосий воситалар бўйича бошқа харажатлар</t>
  </si>
  <si>
    <t>Буюртмачини сақлаш харажатлари</t>
  </si>
  <si>
    <t>Қурилиш пудрат харажатлари</t>
  </si>
  <si>
    <t>Буюртмачини бошқа харажатлари</t>
  </si>
  <si>
    <t>Ижтимоий таъминот бўйича нафақалар</t>
  </si>
  <si>
    <t>Пул шаклидаги ижтимоий таъминот бўйича нафақалар</t>
  </si>
  <si>
    <t>Натурал кўринишидаги ижтимоий таъминот бўйича нафақалар</t>
  </si>
  <si>
    <t>Етим болаларга  ва ота-она қарамоғидан маҳрум бўлган болаларга нафақалар</t>
  </si>
  <si>
    <t>Пул шаклидаги бошқа ижтимоий ёрдам нафақалари</t>
  </si>
  <si>
    <t>Натура шаклидаги ижтимоий ёрдам нафақалари</t>
  </si>
  <si>
    <t>Етим ва ота-она қарамоғидан маҳрум бўлган болаларни, кам таъминланган оилалардан бўлган ўқувчиларни ижтимоий қўллаб-қувватлаш нафақалари</t>
  </si>
  <si>
    <t>Қишки кийим ва пойабзал билан таъминлаш харажатлари</t>
  </si>
  <si>
    <t>Дарсликлар билан таъминлаш харажатлари</t>
  </si>
  <si>
    <t>Йўл чиптаси билан таъминлаш харажатлари</t>
  </si>
  <si>
    <t>Бепул озиқ-овқат билан таъминлаш харажатлари</t>
  </si>
  <si>
    <t>Ёлғиз қариялар учун озиқ-овқат сотиб олиш харажатлари</t>
  </si>
  <si>
    <t>Бепул рецепт бўйича имтиёзли контингент учун дори-дармон сотиб олиш харажатлари</t>
  </si>
  <si>
    <t>Муҳтож ногиронларни протез-ортопедик буюмлар ва реабилитация техник воситалари билан таъминлаш харажатлари</t>
  </si>
  <si>
    <t>Натура шаклида бошқа турдаги ижтимоий ёрдам нафақалари</t>
  </si>
  <si>
    <t>Иш берувчиларнинг ижтимоий нафақалари</t>
  </si>
  <si>
    <t>Иш берувчилар томонидан пул шаклида бериладиган ижтимоий нафақалар</t>
  </si>
  <si>
    <t>Иш берувчилар томонидан натура шаклида бериладиган ижтимоий нафақалар</t>
  </si>
  <si>
    <t>Мулк билан боғлиқ харажатлар, фоиз бундан мустасно</t>
  </si>
  <si>
    <t>Кадастр, ер тузиш, топографик-геодезик ва картографик ишлар харажатлари</t>
  </si>
  <si>
    <t>Электрон давлат харидларида иштирок этиш учун гаров тўловлари</t>
  </si>
  <si>
    <t>140</t>
  </si>
  <si>
    <t>Бошқа харажатлар</t>
  </si>
  <si>
    <t>190</t>
  </si>
  <si>
    <t>Халқаро ва давлатлараро ташкилотларга аъзолик</t>
  </si>
  <si>
    <t>Ҳукумат мукофотлари</t>
  </si>
  <si>
    <t>Фуқароларга етказилган зарарларни қоплаш</t>
  </si>
  <si>
    <t>Тиббиёт муассасаларининг моддий рағбатлантириш ва ривожлантириш Жамғармасини шакллантириш харажатлари</t>
  </si>
  <si>
    <t xml:space="preserve">Капитал </t>
  </si>
  <si>
    <t>2023 йил
1-чорак касса харажатлари</t>
  </si>
  <si>
    <t>шундан:</t>
  </si>
  <si>
    <t>Жами касса харажат</t>
  </si>
  <si>
    <r>
      <rPr>
        <b/>
        <sz val="11"/>
        <color theme="1"/>
        <rFont val="Times New Roman"/>
        <family val="1"/>
        <charset val="204"/>
      </rPr>
      <t xml:space="preserve">Марказий аппаратни сақлаш харажатлари </t>
    </r>
    <r>
      <rPr>
        <sz val="11"/>
        <color theme="1"/>
        <rFont val="Times New Roman"/>
        <family val="1"/>
        <charset val="204"/>
      </rPr>
      <t>(7011311092, 7011311222, 7011321140)</t>
    </r>
  </si>
  <si>
    <r>
      <rPr>
        <b/>
        <sz val="11"/>
        <color theme="1"/>
        <rFont val="Times New Roman"/>
        <family val="1"/>
        <charset val="204"/>
      </rPr>
      <t>Ҳоким ёрдамчиларини қўллаб-қувватлаш жамғармаси</t>
    </r>
    <r>
      <rPr>
        <sz val="11"/>
        <color theme="1"/>
        <rFont val="Times New Roman"/>
        <family val="1"/>
        <charset val="204"/>
      </rPr>
      <t xml:space="preserve"> (7011209140)</t>
    </r>
  </si>
  <si>
    <r>
      <rPr>
        <b/>
        <sz val="11"/>
        <color theme="1"/>
        <rFont val="Times New Roman"/>
        <family val="1"/>
        <charset val="204"/>
      </rPr>
      <t xml:space="preserve">Ўқитиш ва имтиҳон харажатларини қоплаш </t>
    </r>
    <r>
      <rPr>
        <sz val="11"/>
        <color theme="1"/>
        <rFont val="Times New Roman"/>
        <family val="1"/>
        <charset val="204"/>
      </rPr>
      <t>(7096300092)</t>
    </r>
  </si>
  <si>
    <r>
      <rPr>
        <b/>
        <sz val="11"/>
        <color theme="1"/>
        <rFont val="Times New Roman"/>
        <family val="1"/>
        <charset val="204"/>
      </rPr>
      <t xml:space="preserve">Халқаро ва давлатлараро ташкилотларга аъзолик бадаллари </t>
    </r>
    <r>
      <rPr>
        <sz val="11"/>
        <color theme="1"/>
        <rFont val="Times New Roman"/>
        <family val="1"/>
        <charset val="204"/>
      </rPr>
      <t>(7012103222)</t>
    </r>
  </si>
  <si>
    <r>
      <rPr>
        <b/>
        <sz val="11"/>
        <color theme="1"/>
        <rFont val="Times New Roman"/>
        <family val="1"/>
        <charset val="204"/>
      </rPr>
      <t xml:space="preserve">IT соҳасини ривожлантириш харажатлари </t>
    </r>
    <r>
      <rPr>
        <sz val="11"/>
        <color theme="1"/>
        <rFont val="Times New Roman"/>
        <family val="1"/>
        <charset val="204"/>
      </rPr>
      <t>(7013904222)</t>
    </r>
  </si>
  <si>
    <t>Ўзбекистон Республикаси Иқтисодиёт ва молия вазирлигининг 2023 йил 1-чораги учун бюджет маблағларидан амалга оширган касса харажатлари бўйича</t>
  </si>
  <si>
    <t>МАЪЛУМОТ</t>
  </si>
  <si>
    <t>(минг сўмда)</t>
  </si>
  <si>
    <t>Бюджетдан ташқари жамғарма харажатлари</t>
  </si>
  <si>
    <t>Ривожлантириш жамғармаси харажатлари</t>
  </si>
  <si>
    <t>Ўзбекистон Республикаси Иқтисодиёт ва молия вазирлигининг 2023 йил 1-чораги учун
бюджет ташқари маблағлардан амалга оширган касса харажатлари бўйича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</si>
</sst>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₽_-;\-* #,##0\ _₽_-;_-* &quot;-&quot;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6" fillId="0" borderId="0"/>
  </cellStyleXfs>
  <cellXfs count="48">
    <xf numFmtId="0" fontId="0" fillId="0" borderId="0" xfId="0"/>
    <xf numFmtId="49" fontId="2" fillId="0" borderId="1" xfId="2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3" fontId="2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</xf>
    <xf numFmtId="3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3" applyNumberFormat="1" applyFont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3" applyNumberFormat="1" applyFont="1" applyBorder="1" applyAlignment="1" applyProtection="1">
      <alignment horizontal="center" vertical="center" wrapText="1"/>
      <protection locked="0"/>
    </xf>
    <xf numFmtId="3" fontId="4" fillId="0" borderId="1" xfId="0" applyNumberFormat="1" applyFont="1" applyBorder="1" applyAlignment="1">
      <alignment horizontal="center" vertical="center" wrapText="1"/>
    </xf>
    <xf numFmtId="3" fontId="2" fillId="0" borderId="1" xfId="3" applyNumberFormat="1" applyFont="1" applyBorder="1" applyAlignment="1" applyProtection="1">
      <alignment horizontal="center" vertical="center" wrapText="1"/>
    </xf>
    <xf numFmtId="3" fontId="4" fillId="0" borderId="1" xfId="3" applyNumberFormat="1" applyFont="1" applyBorder="1" applyAlignment="1" applyProtection="1">
      <alignment horizontal="center" vertical="center" wrapText="1"/>
    </xf>
    <xf numFmtId="0" fontId="2" fillId="0" borderId="1" xfId="2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justify" wrapText="1"/>
    </xf>
    <xf numFmtId="0" fontId="7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justify" wrapText="1"/>
    </xf>
    <xf numFmtId="0" fontId="9" fillId="0" borderId="0" xfId="0" applyFont="1"/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/>
    <xf numFmtId="3" fontId="9" fillId="0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/>
    </xf>
  </cellXfs>
  <cellStyles count="4">
    <cellStyle name="Обычный" xfId="0" builtinId="0"/>
    <cellStyle name="Обычный 4" xfId="2"/>
    <cellStyle name="Обычный_Приложения - Формы" xfId="3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K176"/>
  <sheetViews>
    <sheetView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G3" sqref="G1:G1048576"/>
    </sheetView>
  </sheetViews>
  <sheetFormatPr defaultRowHeight="15" x14ac:dyDescent="0.25"/>
  <cols>
    <col min="1" max="1" width="82.85546875" style="35" customWidth="1"/>
    <col min="2" max="4" width="5.85546875" style="35" customWidth="1"/>
    <col min="5" max="5" width="16.7109375" style="35" customWidth="1"/>
    <col min="6" max="6" width="16.5703125" style="35" customWidth="1"/>
    <col min="7" max="10" width="17.7109375" style="35" customWidth="1"/>
    <col min="11" max="11" width="12" style="35" bestFit="1" customWidth="1"/>
    <col min="12" max="16384" width="9.140625" style="35"/>
  </cols>
  <sheetData>
    <row r="1" spans="1:10" ht="25.5" customHeight="1" x14ac:dyDescent="0.25">
      <c r="A1" s="43" t="s">
        <v>159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5.5" customHeight="1" x14ac:dyDescent="0.25">
      <c r="A2" s="43" t="s">
        <v>160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.75" x14ac:dyDescent="0.3">
      <c r="A3" s="36"/>
      <c r="B3" s="36"/>
      <c r="C3" s="36"/>
      <c r="D3" s="36"/>
      <c r="E3" s="36"/>
      <c r="F3" s="36"/>
      <c r="G3" s="36"/>
      <c r="H3" s="36"/>
      <c r="I3" s="36"/>
      <c r="J3" s="37" t="s">
        <v>161</v>
      </c>
    </row>
    <row r="4" spans="1:10" ht="30.75" customHeight="1" x14ac:dyDescent="0.25">
      <c r="A4" s="42" t="s">
        <v>0</v>
      </c>
      <c r="B4" s="45" t="s">
        <v>1</v>
      </c>
      <c r="C4" s="45" t="s">
        <v>2</v>
      </c>
      <c r="D4" s="45" t="s">
        <v>3</v>
      </c>
      <c r="E4" s="42" t="s">
        <v>151</v>
      </c>
      <c r="F4" s="42" t="s">
        <v>152</v>
      </c>
      <c r="G4" s="42"/>
      <c r="H4" s="42"/>
      <c r="I4" s="42"/>
      <c r="J4" s="42"/>
    </row>
    <row r="5" spans="1:10" ht="117.75" customHeight="1" x14ac:dyDescent="0.25">
      <c r="A5" s="42"/>
      <c r="B5" s="45"/>
      <c r="C5" s="45"/>
      <c r="D5" s="45" t="s">
        <v>4</v>
      </c>
      <c r="E5" s="42"/>
      <c r="F5" s="38" t="s">
        <v>154</v>
      </c>
      <c r="G5" s="38" t="s">
        <v>155</v>
      </c>
      <c r="H5" s="38" t="s">
        <v>156</v>
      </c>
      <c r="I5" s="38" t="s">
        <v>157</v>
      </c>
      <c r="J5" s="38" t="s">
        <v>158</v>
      </c>
    </row>
    <row r="6" spans="1:10" ht="15.75" x14ac:dyDescent="0.25">
      <c r="A6" s="42" t="s">
        <v>153</v>
      </c>
      <c r="B6" s="42"/>
      <c r="C6" s="42"/>
      <c r="D6" s="42"/>
      <c r="E6" s="5">
        <f>+E22+E27+E29</f>
        <v>112942423.85196</v>
      </c>
      <c r="F6" s="5">
        <f t="shared" ref="F6" si="0">+F22+F27+F29</f>
        <v>40111099.223390006</v>
      </c>
      <c r="G6" s="5">
        <f>+G22+G27+G29</f>
        <v>64854987.289999999</v>
      </c>
      <c r="H6" s="5">
        <f t="shared" ref="H6:J6" si="1">+H22+H27+H29</f>
        <v>98631.973570000002</v>
      </c>
      <c r="I6" s="5">
        <f t="shared" si="1"/>
        <v>221257</v>
      </c>
      <c r="J6" s="5">
        <f t="shared" si="1"/>
        <v>7656448.3650000002</v>
      </c>
    </row>
    <row r="7" spans="1:10" ht="15.75" x14ac:dyDescent="0.25">
      <c r="A7" s="44" t="s">
        <v>5</v>
      </c>
      <c r="B7" s="44"/>
      <c r="C7" s="44"/>
      <c r="D7" s="44"/>
      <c r="E7" s="44"/>
      <c r="F7" s="39"/>
      <c r="G7" s="39"/>
      <c r="H7" s="39"/>
      <c r="I7" s="39"/>
      <c r="J7" s="39"/>
    </row>
    <row r="8" spans="1:10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 t="shared" ref="E8:J8" si="2">E9</f>
        <v>29785124.896680001</v>
      </c>
      <c r="F8" s="2">
        <f t="shared" si="2"/>
        <v>29785124.896680001</v>
      </c>
      <c r="G8" s="2">
        <f t="shared" si="2"/>
        <v>0</v>
      </c>
      <c r="H8" s="2">
        <f t="shared" si="2"/>
        <v>0</v>
      </c>
      <c r="I8" s="2">
        <f t="shared" si="2"/>
        <v>0</v>
      </c>
      <c r="J8" s="2">
        <f t="shared" si="2"/>
        <v>0</v>
      </c>
    </row>
    <row r="9" spans="1:10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 t="shared" ref="E9:F9" si="3">E10+E11</f>
        <v>29785124.896680001</v>
      </c>
      <c r="F9" s="2">
        <f t="shared" si="3"/>
        <v>29785124.896680001</v>
      </c>
      <c r="G9" s="2">
        <f t="shared" ref="G9" si="4">G10+G11</f>
        <v>0</v>
      </c>
      <c r="H9" s="2">
        <f t="shared" ref="H9:J9" si="5">H10+H11</f>
        <v>0</v>
      </c>
      <c r="I9" s="2">
        <f t="shared" si="5"/>
        <v>0</v>
      </c>
      <c r="J9" s="2">
        <f t="shared" si="5"/>
        <v>0</v>
      </c>
    </row>
    <row r="10" spans="1:10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f>SUM(F10:J10)</f>
        <v>29785124.896680001</v>
      </c>
      <c r="F10" s="4">
        <v>29785124.896680001</v>
      </c>
      <c r="G10" s="4"/>
      <c r="H10" s="4"/>
      <c r="I10" s="4"/>
      <c r="J10" s="4"/>
    </row>
    <row r="11" spans="1:10" s="34" customFormat="1" ht="15.75" hidden="1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 t="shared" ref="E11:J11" si="6">E12</f>
        <v>0</v>
      </c>
      <c r="F11" s="2">
        <f t="shared" si="6"/>
        <v>0</v>
      </c>
      <c r="G11" s="2">
        <f t="shared" si="6"/>
        <v>0</v>
      </c>
      <c r="H11" s="2">
        <f t="shared" si="6"/>
        <v>0</v>
      </c>
      <c r="I11" s="2">
        <f t="shared" si="6"/>
        <v>0</v>
      </c>
      <c r="J11" s="2">
        <f t="shared" si="6"/>
        <v>0</v>
      </c>
    </row>
    <row r="12" spans="1:10" s="34" customFormat="1" ht="31.5" hidden="1" x14ac:dyDescent="0.25">
      <c r="A12" s="20" t="s">
        <v>11</v>
      </c>
      <c r="B12" s="3">
        <v>41</v>
      </c>
      <c r="C12" s="3">
        <v>11</v>
      </c>
      <c r="D12" s="3">
        <v>210</v>
      </c>
      <c r="E12" s="4">
        <f>SUM(F12:J12)</f>
        <v>0</v>
      </c>
      <c r="F12" s="4"/>
      <c r="G12" s="4"/>
      <c r="H12" s="4"/>
      <c r="I12" s="4"/>
      <c r="J12" s="4"/>
    </row>
    <row r="13" spans="1:10" s="34" customFormat="1" ht="15.75" hidden="1" x14ac:dyDescent="0.25">
      <c r="A13" s="20" t="s">
        <v>12</v>
      </c>
      <c r="B13" s="3">
        <v>42</v>
      </c>
      <c r="C13" s="3">
        <v>99</v>
      </c>
      <c r="D13" s="3">
        <v>100</v>
      </c>
      <c r="E13" s="4">
        <f>SUM(F13:J13)</f>
        <v>0</v>
      </c>
      <c r="F13" s="4"/>
      <c r="G13" s="4"/>
      <c r="H13" s="4"/>
      <c r="I13" s="4"/>
      <c r="J13" s="4"/>
    </row>
    <row r="14" spans="1:10" ht="15.75" x14ac:dyDescent="0.25">
      <c r="A14" s="21" t="s">
        <v>13</v>
      </c>
      <c r="B14" s="3">
        <v>47</v>
      </c>
      <c r="C14" s="3">
        <v>11</v>
      </c>
      <c r="D14" s="3">
        <v>100</v>
      </c>
      <c r="E14" s="2">
        <f t="shared" ref="E14:F14" si="7">E15+E16+E17</f>
        <v>482483.40500000003</v>
      </c>
      <c r="F14" s="2">
        <f t="shared" si="7"/>
        <v>482483.40500000003</v>
      </c>
      <c r="G14" s="2">
        <f t="shared" ref="G14" si="8">G15+G16+G17</f>
        <v>0</v>
      </c>
      <c r="H14" s="2">
        <f t="shared" ref="H14:J14" si="9">H15+H16+H17</f>
        <v>0</v>
      </c>
      <c r="I14" s="2">
        <f t="shared" si="9"/>
        <v>0</v>
      </c>
      <c r="J14" s="2">
        <f t="shared" si="9"/>
        <v>0</v>
      </c>
    </row>
    <row r="15" spans="1:10" ht="15.75" x14ac:dyDescent="0.2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10">SUM(F15:J15)</f>
        <v>439369.658</v>
      </c>
      <c r="F15" s="4">
        <v>439369.658</v>
      </c>
      <c r="G15" s="4"/>
      <c r="H15" s="4"/>
      <c r="I15" s="4"/>
      <c r="J15" s="4"/>
    </row>
    <row r="16" spans="1:10" ht="15.75" x14ac:dyDescent="0.25">
      <c r="A16" s="20" t="s">
        <v>16</v>
      </c>
      <c r="B16" s="3">
        <v>47</v>
      </c>
      <c r="C16" s="3">
        <v>11</v>
      </c>
      <c r="D16" s="3">
        <v>150</v>
      </c>
      <c r="E16" s="4">
        <f t="shared" si="10"/>
        <v>43113.747000000003</v>
      </c>
      <c r="F16" s="4">
        <v>43113.747000000003</v>
      </c>
      <c r="G16" s="4"/>
      <c r="H16" s="4"/>
      <c r="I16" s="4"/>
      <c r="J16" s="4"/>
    </row>
    <row r="17" spans="1:11" s="34" customFormat="1" ht="31.5" hidden="1" x14ac:dyDescent="0.25">
      <c r="A17" s="20" t="s">
        <v>17</v>
      </c>
      <c r="B17" s="3">
        <v>47</v>
      </c>
      <c r="C17" s="3">
        <v>11</v>
      </c>
      <c r="D17" s="3">
        <v>170</v>
      </c>
      <c r="E17" s="4">
        <f t="shared" si="10"/>
        <v>0</v>
      </c>
      <c r="F17" s="4"/>
      <c r="G17" s="4"/>
      <c r="H17" s="4"/>
      <c r="I17" s="4"/>
      <c r="J17" s="4"/>
    </row>
    <row r="18" spans="1:11" s="34" customFormat="1" ht="47.25" hidden="1" x14ac:dyDescent="0.25">
      <c r="A18" s="20" t="s">
        <v>18</v>
      </c>
      <c r="B18" s="3">
        <v>47</v>
      </c>
      <c r="C18" s="3">
        <v>21</v>
      </c>
      <c r="D18" s="3">
        <v>100</v>
      </c>
      <c r="E18" s="4">
        <f t="shared" si="10"/>
        <v>0</v>
      </c>
      <c r="F18" s="4"/>
      <c r="G18" s="4"/>
      <c r="H18" s="4"/>
      <c r="I18" s="4"/>
      <c r="J18" s="4"/>
    </row>
    <row r="19" spans="1:11" s="34" customFormat="1" ht="15.75" hidden="1" x14ac:dyDescent="0.25">
      <c r="A19" s="20" t="s">
        <v>19</v>
      </c>
      <c r="B19" s="3">
        <v>47</v>
      </c>
      <c r="C19" s="3">
        <v>21</v>
      </c>
      <c r="D19" s="3">
        <v>200</v>
      </c>
      <c r="E19" s="4">
        <f t="shared" si="10"/>
        <v>0</v>
      </c>
      <c r="F19" s="4"/>
      <c r="G19" s="4"/>
      <c r="H19" s="4"/>
      <c r="I19" s="4"/>
      <c r="J19" s="4"/>
    </row>
    <row r="20" spans="1:11" s="34" customFormat="1" ht="15.75" hidden="1" x14ac:dyDescent="0.25">
      <c r="A20" s="20" t="s">
        <v>20</v>
      </c>
      <c r="B20" s="3">
        <v>47</v>
      </c>
      <c r="C20" s="3">
        <v>21</v>
      </c>
      <c r="D20" s="3">
        <v>300</v>
      </c>
      <c r="E20" s="4">
        <f t="shared" si="10"/>
        <v>0</v>
      </c>
      <c r="F20" s="4"/>
      <c r="G20" s="4"/>
      <c r="H20" s="4"/>
      <c r="I20" s="4"/>
      <c r="J20" s="4"/>
    </row>
    <row r="21" spans="1:11" s="34" customFormat="1" ht="15.75" hidden="1" x14ac:dyDescent="0.25">
      <c r="A21" s="20" t="s">
        <v>21</v>
      </c>
      <c r="B21" s="3">
        <v>48</v>
      </c>
      <c r="C21" s="3">
        <v>21</v>
      </c>
      <c r="D21" s="3">
        <v>400</v>
      </c>
      <c r="E21" s="4">
        <f t="shared" si="10"/>
        <v>0</v>
      </c>
      <c r="F21" s="4"/>
      <c r="G21" s="4"/>
      <c r="H21" s="4"/>
      <c r="I21" s="4"/>
      <c r="J21" s="4"/>
    </row>
    <row r="22" spans="1:11" ht="15.75" x14ac:dyDescent="0.25">
      <c r="A22" s="22" t="s">
        <v>22</v>
      </c>
      <c r="B22" s="23"/>
      <c r="C22" s="23"/>
      <c r="D22" s="23"/>
      <c r="E22" s="2">
        <f t="shared" ref="E22:F22" si="11">E8+E13+E14+E18+E19+E20+E21</f>
        <v>30267608.301680002</v>
      </c>
      <c r="F22" s="2">
        <f t="shared" si="11"/>
        <v>30267608.301680002</v>
      </c>
      <c r="G22" s="2">
        <f t="shared" ref="G22" si="12">G8+G13+G14+G18+G19+G20+G21</f>
        <v>0</v>
      </c>
      <c r="H22" s="2">
        <f t="shared" ref="H22:J22" si="13">H8+H13+H14+H18+H19+H20+H21</f>
        <v>0</v>
      </c>
      <c r="I22" s="2">
        <f t="shared" si="13"/>
        <v>0</v>
      </c>
      <c r="J22" s="2">
        <f t="shared" si="13"/>
        <v>0</v>
      </c>
    </row>
    <row r="23" spans="1:11" ht="15.75" x14ac:dyDescent="0.25">
      <c r="A23" s="44" t="s">
        <v>55</v>
      </c>
      <c r="B23" s="44"/>
      <c r="C23" s="44"/>
      <c r="D23" s="44"/>
      <c r="E23" s="44"/>
      <c r="F23" s="39"/>
      <c r="G23" s="39"/>
      <c r="H23" s="39"/>
      <c r="I23" s="39"/>
      <c r="J23" s="39"/>
    </row>
    <row r="24" spans="1:11" ht="15.75" x14ac:dyDescent="0.2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SUM(F24:J24)</f>
        <v>7412254.2345599998</v>
      </c>
      <c r="F24" s="4">
        <v>7412254.2345599998</v>
      </c>
      <c r="G24" s="4"/>
      <c r="H24" s="4"/>
      <c r="I24" s="4"/>
      <c r="J24" s="4"/>
    </row>
    <row r="25" spans="1:11" s="34" customFormat="1" ht="15.75" hidden="1" x14ac:dyDescent="0.25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SUM(F25:J25)</f>
        <v>0</v>
      </c>
      <c r="F25" s="4"/>
      <c r="G25" s="4"/>
      <c r="H25" s="4"/>
      <c r="I25" s="4"/>
      <c r="J25" s="4"/>
    </row>
    <row r="26" spans="1:11" s="34" customFormat="1" ht="15.75" hidden="1" x14ac:dyDescent="0.25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SUM(F26:J26)</f>
        <v>0</v>
      </c>
      <c r="F26" s="4"/>
      <c r="G26" s="4"/>
      <c r="H26" s="4"/>
      <c r="I26" s="4"/>
      <c r="J26" s="4"/>
    </row>
    <row r="27" spans="1:11" ht="15.75" x14ac:dyDescent="0.25">
      <c r="A27" s="22" t="s">
        <v>64</v>
      </c>
      <c r="B27" s="24"/>
      <c r="C27" s="24"/>
      <c r="D27" s="24"/>
      <c r="E27" s="2">
        <f t="shared" ref="E27:F27" si="14">E24+E25+E26</f>
        <v>7412254.2345599998</v>
      </c>
      <c r="F27" s="2">
        <f t="shared" si="14"/>
        <v>7412254.2345599998</v>
      </c>
      <c r="G27" s="2">
        <f t="shared" ref="G27" si="15">G24+G25+G26</f>
        <v>0</v>
      </c>
      <c r="H27" s="2">
        <f t="shared" ref="H27:J27" si="16">H24+H25+H26</f>
        <v>0</v>
      </c>
      <c r="I27" s="2">
        <f t="shared" si="16"/>
        <v>0</v>
      </c>
      <c r="J27" s="2">
        <f t="shared" si="16"/>
        <v>0</v>
      </c>
    </row>
    <row r="28" spans="1:11" ht="15.75" x14ac:dyDescent="0.25">
      <c r="A28" s="42" t="s">
        <v>23</v>
      </c>
      <c r="B28" s="42"/>
      <c r="C28" s="42"/>
      <c r="D28" s="42"/>
      <c r="E28" s="42"/>
      <c r="F28" s="39"/>
      <c r="G28" s="39"/>
      <c r="H28" s="39"/>
      <c r="I28" s="39"/>
      <c r="J28" s="39"/>
    </row>
    <row r="29" spans="1:11" ht="15.75" x14ac:dyDescent="0.25">
      <c r="A29" s="25" t="s">
        <v>24</v>
      </c>
      <c r="B29" s="26"/>
      <c r="C29" s="26"/>
      <c r="D29" s="26"/>
      <c r="E29" s="8">
        <f>E31+E97+E141+E163</f>
        <v>75262561.315719992</v>
      </c>
      <c r="F29" s="8">
        <f t="shared" ref="F29" si="17">F31+F97+F141+F163</f>
        <v>2431236.6871499997</v>
      </c>
      <c r="G29" s="8">
        <f>G31+G97+G141+G163</f>
        <v>64854987.289999999</v>
      </c>
      <c r="H29" s="8">
        <f t="shared" ref="H29:J29" si="18">H31+H97+H141+H163</f>
        <v>98631.973570000002</v>
      </c>
      <c r="I29" s="8">
        <f t="shared" si="18"/>
        <v>221257</v>
      </c>
      <c r="J29" s="8">
        <f t="shared" si="18"/>
        <v>7656448.3650000002</v>
      </c>
      <c r="K29" s="40"/>
    </row>
    <row r="30" spans="1:11" ht="15.75" x14ac:dyDescent="0.25">
      <c r="A30" s="27" t="s">
        <v>25</v>
      </c>
      <c r="B30" s="7"/>
      <c r="C30" s="7"/>
      <c r="D30" s="7"/>
      <c r="E30" s="8"/>
      <c r="F30" s="8"/>
      <c r="G30" s="8"/>
      <c r="H30" s="8"/>
      <c r="I30" s="8"/>
      <c r="J30" s="8"/>
    </row>
    <row r="31" spans="1:11" ht="15.75" x14ac:dyDescent="0.2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9721434.4447400011</v>
      </c>
      <c r="F31" s="8">
        <f t="shared" ref="F31" si="19">F32+F35+F41+F57+F70+F89</f>
        <v>2064986.07974</v>
      </c>
      <c r="G31" s="8">
        <f>G32+G35+G41+G57+G70+G89</f>
        <v>0</v>
      </c>
      <c r="H31" s="8">
        <f t="shared" ref="H31:J31" si="20">H32+H35+H41+H57+H70+H89</f>
        <v>0</v>
      </c>
      <c r="I31" s="8">
        <f t="shared" si="20"/>
        <v>0</v>
      </c>
      <c r="J31" s="8">
        <f t="shared" si="20"/>
        <v>7656448.3650000002</v>
      </c>
    </row>
    <row r="32" spans="1:11" ht="15.75" x14ac:dyDescent="0.2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299500.93099999998</v>
      </c>
      <c r="F32" s="9">
        <f>F33+F34</f>
        <v>299500.93099999998</v>
      </c>
      <c r="G32" s="9">
        <f>G33+G34</f>
        <v>0</v>
      </c>
      <c r="H32" s="9">
        <f t="shared" ref="H32:J32" si="21">H33+H34</f>
        <v>0</v>
      </c>
      <c r="I32" s="9">
        <f t="shared" si="21"/>
        <v>0</v>
      </c>
      <c r="J32" s="9">
        <f t="shared" si="21"/>
        <v>0</v>
      </c>
    </row>
    <row r="33" spans="1:10" ht="15.75" x14ac:dyDescent="0.25">
      <c r="A33" s="28" t="s">
        <v>65</v>
      </c>
      <c r="B33" s="3">
        <v>42</v>
      </c>
      <c r="C33" s="3">
        <v>11</v>
      </c>
      <c r="D33" s="3" t="s">
        <v>7</v>
      </c>
      <c r="E33" s="4">
        <f>SUM(F33:J33)</f>
        <v>209235.49400000001</v>
      </c>
      <c r="F33" s="4">
        <v>209235.49400000001</v>
      </c>
      <c r="G33" s="10"/>
      <c r="H33" s="10"/>
      <c r="I33" s="10"/>
      <c r="J33" s="10"/>
    </row>
    <row r="34" spans="1:10" ht="15.75" x14ac:dyDescent="0.25">
      <c r="A34" s="28" t="s">
        <v>29</v>
      </c>
      <c r="B34" s="3">
        <v>42</v>
      </c>
      <c r="C34" s="3">
        <v>12</v>
      </c>
      <c r="D34" s="3" t="s">
        <v>7</v>
      </c>
      <c r="E34" s="4">
        <f>SUM(F34:J34)</f>
        <v>90265.437000000005</v>
      </c>
      <c r="F34" s="4">
        <v>90265.437000000005</v>
      </c>
      <c r="G34" s="10"/>
      <c r="H34" s="10"/>
      <c r="I34" s="10"/>
      <c r="J34" s="10"/>
    </row>
    <row r="35" spans="1:10" ht="15.75" x14ac:dyDescent="0.2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661998.43669999996</v>
      </c>
      <c r="F35" s="9">
        <f t="shared" ref="F35" si="22">F36+F37+F38+F39+F40</f>
        <v>661998.43669999996</v>
      </c>
      <c r="G35" s="9">
        <f>G36+G37+G38+G39+G40</f>
        <v>0</v>
      </c>
      <c r="H35" s="9">
        <f t="shared" ref="H35:J35" si="23">H36+H37+H38+H39+H40</f>
        <v>0</v>
      </c>
      <c r="I35" s="9">
        <f t="shared" si="23"/>
        <v>0</v>
      </c>
      <c r="J35" s="9">
        <f t="shared" si="23"/>
        <v>0</v>
      </c>
    </row>
    <row r="36" spans="1:10" ht="15.75" x14ac:dyDescent="0.25">
      <c r="A36" s="28" t="s">
        <v>67</v>
      </c>
      <c r="B36" s="3">
        <v>42</v>
      </c>
      <c r="C36" s="3">
        <v>21</v>
      </c>
      <c r="D36" s="3" t="s">
        <v>7</v>
      </c>
      <c r="E36" s="4">
        <f>SUM(F36:J36)</f>
        <v>564000</v>
      </c>
      <c r="F36" s="4">
        <v>564000</v>
      </c>
      <c r="G36" s="10"/>
      <c r="H36" s="10"/>
      <c r="I36" s="10"/>
      <c r="J36" s="10"/>
    </row>
    <row r="37" spans="1:10" s="34" customFormat="1" ht="15.75" hidden="1" x14ac:dyDescent="0.25">
      <c r="A37" s="28" t="s">
        <v>68</v>
      </c>
      <c r="B37" s="3">
        <v>42</v>
      </c>
      <c r="C37" s="3">
        <v>22</v>
      </c>
      <c r="D37" s="3" t="s">
        <v>7</v>
      </c>
      <c r="E37" s="4">
        <f>SUM(F37:J37)</f>
        <v>0</v>
      </c>
      <c r="F37" s="4">
        <v>0</v>
      </c>
      <c r="G37" s="16"/>
      <c r="H37" s="16"/>
      <c r="I37" s="16"/>
      <c r="J37" s="16"/>
    </row>
    <row r="38" spans="1:10" ht="15.75" x14ac:dyDescent="0.25">
      <c r="A38" s="28" t="s">
        <v>69</v>
      </c>
      <c r="B38" s="3">
        <v>42</v>
      </c>
      <c r="C38" s="3">
        <v>23</v>
      </c>
      <c r="D38" s="3" t="s">
        <v>7</v>
      </c>
      <c r="E38" s="4">
        <f>SUM(F38:J38)</f>
        <v>89551.172999999995</v>
      </c>
      <c r="F38" s="4">
        <v>89551.172999999995</v>
      </c>
      <c r="G38" s="6"/>
      <c r="H38" s="6"/>
      <c r="I38" s="6"/>
      <c r="J38" s="6"/>
    </row>
    <row r="39" spans="1:10" ht="15.75" x14ac:dyDescent="0.25">
      <c r="A39" s="28" t="s">
        <v>70</v>
      </c>
      <c r="B39" s="3">
        <v>42</v>
      </c>
      <c r="C39" s="3">
        <v>24</v>
      </c>
      <c r="D39" s="3" t="s">
        <v>7</v>
      </c>
      <c r="E39" s="4">
        <f>SUM(F39:J39)</f>
        <v>3499.9951999999998</v>
      </c>
      <c r="F39" s="4">
        <v>3499.9951999999998</v>
      </c>
      <c r="G39" s="10"/>
      <c r="H39" s="10"/>
      <c r="I39" s="10"/>
      <c r="J39" s="10"/>
    </row>
    <row r="40" spans="1:10" ht="47.25" x14ac:dyDescent="0.25">
      <c r="A40" s="28" t="s">
        <v>71</v>
      </c>
      <c r="B40" s="3">
        <v>42</v>
      </c>
      <c r="C40" s="3">
        <v>25</v>
      </c>
      <c r="D40" s="3" t="s">
        <v>7</v>
      </c>
      <c r="E40" s="4">
        <f>SUM(F40:J40)</f>
        <v>4947.2685000000001</v>
      </c>
      <c r="F40" s="4">
        <v>4947.2685000000001</v>
      </c>
      <c r="G40" s="6"/>
      <c r="H40" s="6"/>
      <c r="I40" s="6"/>
      <c r="J40" s="6"/>
    </row>
    <row r="41" spans="1:10" ht="15.75" x14ac:dyDescent="0.2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16459.90004</v>
      </c>
      <c r="F41" s="8">
        <f t="shared" ref="F41" si="24">F42+F43+F46+F49+F56</f>
        <v>16459.90004</v>
      </c>
      <c r="G41" s="8">
        <f>G42+G43+G46+G49+G56</f>
        <v>0</v>
      </c>
      <c r="H41" s="8">
        <f t="shared" ref="H41:J41" si="25">H42+H43+H46+H49+H56</f>
        <v>0</v>
      </c>
      <c r="I41" s="8">
        <f t="shared" si="25"/>
        <v>0</v>
      </c>
      <c r="J41" s="8">
        <f t="shared" si="25"/>
        <v>0</v>
      </c>
    </row>
    <row r="42" spans="1:10" s="34" customFormat="1" ht="15.75" hidden="1" x14ac:dyDescent="0.25">
      <c r="A42" s="28" t="s">
        <v>73</v>
      </c>
      <c r="B42" s="3">
        <v>42</v>
      </c>
      <c r="C42" s="3">
        <v>31</v>
      </c>
      <c r="D42" s="3" t="s">
        <v>7</v>
      </c>
      <c r="E42" s="4">
        <f>SUM(F42:J42)</f>
        <v>0</v>
      </c>
      <c r="F42" s="12"/>
      <c r="G42" s="12"/>
      <c r="H42" s="12"/>
      <c r="I42" s="12"/>
      <c r="J42" s="12"/>
    </row>
    <row r="43" spans="1:10" s="34" customFormat="1" ht="15.75" hidden="1" x14ac:dyDescent="0.25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" si="26">F44+F45</f>
        <v>0</v>
      </c>
      <c r="G43" s="17">
        <f>G44+G45</f>
        <v>0</v>
      </c>
      <c r="H43" s="17">
        <f t="shared" ref="H43:J43" si="27">H44+H45</f>
        <v>0</v>
      </c>
      <c r="I43" s="17">
        <f t="shared" si="27"/>
        <v>0</v>
      </c>
      <c r="J43" s="17">
        <f t="shared" si="27"/>
        <v>0</v>
      </c>
    </row>
    <row r="44" spans="1:10" s="34" customFormat="1" ht="15.75" hidden="1" x14ac:dyDescent="0.25">
      <c r="A44" s="29" t="s">
        <v>75</v>
      </c>
      <c r="B44" s="3">
        <v>42</v>
      </c>
      <c r="C44" s="3">
        <v>32</v>
      </c>
      <c r="D44" s="3">
        <v>100</v>
      </c>
      <c r="E44" s="4">
        <f>SUM(F44:J44)</f>
        <v>0</v>
      </c>
      <c r="F44" s="18"/>
      <c r="G44" s="18"/>
      <c r="H44" s="18"/>
      <c r="I44" s="18"/>
      <c r="J44" s="18"/>
    </row>
    <row r="45" spans="1:10" s="34" customFormat="1" ht="15.75" hidden="1" x14ac:dyDescent="0.25">
      <c r="A45" s="28" t="s">
        <v>76</v>
      </c>
      <c r="B45" s="3">
        <v>42</v>
      </c>
      <c r="C45" s="3">
        <v>32</v>
      </c>
      <c r="D45" s="3">
        <v>200</v>
      </c>
      <c r="E45" s="4">
        <f>SUM(F45:J45)</f>
        <v>0</v>
      </c>
      <c r="F45" s="16"/>
      <c r="G45" s="16"/>
      <c r="H45" s="16"/>
      <c r="I45" s="16"/>
      <c r="J45" s="16"/>
    </row>
    <row r="46" spans="1:10" s="34" customFormat="1" ht="15.75" hidden="1" x14ac:dyDescent="0.25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" si="28">F47+F48</f>
        <v>0</v>
      </c>
      <c r="G46" s="17">
        <f>G47+G48</f>
        <v>0</v>
      </c>
      <c r="H46" s="17">
        <f t="shared" ref="H46:J46" si="29">H47+H48</f>
        <v>0</v>
      </c>
      <c r="I46" s="17">
        <f t="shared" si="29"/>
        <v>0</v>
      </c>
      <c r="J46" s="17">
        <f t="shared" si="29"/>
        <v>0</v>
      </c>
    </row>
    <row r="47" spans="1:10" s="34" customFormat="1" ht="15.75" hidden="1" x14ac:dyDescent="0.25">
      <c r="A47" s="28" t="s">
        <v>78</v>
      </c>
      <c r="B47" s="3">
        <v>42</v>
      </c>
      <c r="C47" s="3">
        <v>33</v>
      </c>
      <c r="D47" s="3">
        <v>100</v>
      </c>
      <c r="E47" s="4">
        <f>SUM(F47:J47)</f>
        <v>0</v>
      </c>
      <c r="F47" s="12"/>
      <c r="G47" s="12"/>
      <c r="H47" s="12"/>
      <c r="I47" s="12"/>
      <c r="J47" s="12"/>
    </row>
    <row r="48" spans="1:10" s="34" customFormat="1" ht="15.75" hidden="1" x14ac:dyDescent="0.25">
      <c r="A48" s="28" t="s">
        <v>79</v>
      </c>
      <c r="B48" s="3">
        <v>42</v>
      </c>
      <c r="C48" s="3">
        <v>33</v>
      </c>
      <c r="D48" s="3">
        <v>900</v>
      </c>
      <c r="E48" s="4">
        <f>SUM(F48:J48)</f>
        <v>0</v>
      </c>
      <c r="F48" s="12"/>
      <c r="G48" s="12"/>
      <c r="H48" s="12"/>
      <c r="I48" s="12"/>
      <c r="J48" s="12"/>
    </row>
    <row r="49" spans="1:10" ht="15.75" x14ac:dyDescent="0.2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16459.90004</v>
      </c>
      <c r="F49" s="8">
        <f t="shared" ref="F49" si="30">F50+F51</f>
        <v>16459.90004</v>
      </c>
      <c r="G49" s="8">
        <f>G50+G51</f>
        <v>0</v>
      </c>
      <c r="H49" s="8">
        <f t="shared" ref="H49:J49" si="31">H50+H51</f>
        <v>0</v>
      </c>
      <c r="I49" s="8">
        <f t="shared" si="31"/>
        <v>0</v>
      </c>
      <c r="J49" s="8">
        <f t="shared" si="31"/>
        <v>0</v>
      </c>
    </row>
    <row r="50" spans="1:10" ht="15.75" x14ac:dyDescent="0.25">
      <c r="A50" s="28" t="s">
        <v>80</v>
      </c>
      <c r="B50" s="3">
        <v>42</v>
      </c>
      <c r="C50" s="3">
        <v>34</v>
      </c>
      <c r="D50" s="3">
        <v>100</v>
      </c>
      <c r="E50" s="4">
        <f>SUM(F50:J50)</f>
        <v>5259.9</v>
      </c>
      <c r="F50" s="4">
        <v>5259.9</v>
      </c>
      <c r="G50" s="10"/>
      <c r="H50" s="10"/>
      <c r="I50" s="10"/>
      <c r="J50" s="10"/>
    </row>
    <row r="51" spans="1:10" ht="15.75" x14ac:dyDescent="0.2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11200.000040000001</v>
      </c>
      <c r="F51" s="11">
        <f t="shared" ref="F51" si="32">F52+F53+F54+F55</f>
        <v>11200.000040000001</v>
      </c>
      <c r="G51" s="11">
        <f>G52+G53+G54+G55</f>
        <v>0</v>
      </c>
      <c r="H51" s="11">
        <f t="shared" ref="H51:J51" si="33">H52+H53+H54+H55</f>
        <v>0</v>
      </c>
      <c r="I51" s="11">
        <f t="shared" si="33"/>
        <v>0</v>
      </c>
      <c r="J51" s="11">
        <f t="shared" si="33"/>
        <v>0</v>
      </c>
    </row>
    <row r="52" spans="1:10" s="34" customFormat="1" ht="15.75" hidden="1" x14ac:dyDescent="0.25">
      <c r="A52" s="28" t="s">
        <v>82</v>
      </c>
      <c r="B52" s="3">
        <v>42</v>
      </c>
      <c r="C52" s="3">
        <v>34</v>
      </c>
      <c r="D52" s="3">
        <v>910</v>
      </c>
      <c r="E52" s="4">
        <f>SUM(F52:J52)</f>
        <v>0</v>
      </c>
      <c r="F52" s="10"/>
      <c r="G52" s="10"/>
      <c r="H52" s="10"/>
      <c r="I52" s="10"/>
      <c r="J52" s="10"/>
    </row>
    <row r="53" spans="1:10" ht="15.75" x14ac:dyDescent="0.25">
      <c r="A53" s="28" t="s">
        <v>83</v>
      </c>
      <c r="B53" s="3">
        <v>42</v>
      </c>
      <c r="C53" s="3">
        <v>34</v>
      </c>
      <c r="D53" s="3">
        <v>920</v>
      </c>
      <c r="E53" s="4">
        <f>SUM(F53:J53)</f>
        <v>11200.000040000001</v>
      </c>
      <c r="F53" s="4">
        <v>11200.000040000001</v>
      </c>
      <c r="G53" s="9"/>
      <c r="H53" s="9"/>
      <c r="I53" s="9"/>
      <c r="J53" s="9"/>
    </row>
    <row r="54" spans="1:10" s="34" customFormat="1" ht="15.75" hidden="1" x14ac:dyDescent="0.25">
      <c r="A54" s="28" t="s">
        <v>84</v>
      </c>
      <c r="B54" s="3">
        <v>42</v>
      </c>
      <c r="C54" s="3">
        <v>34</v>
      </c>
      <c r="D54" s="3">
        <v>930</v>
      </c>
      <c r="E54" s="4">
        <f>SUM(F54:J54)</f>
        <v>0</v>
      </c>
      <c r="F54" s="16"/>
      <c r="G54" s="16"/>
      <c r="H54" s="16"/>
      <c r="I54" s="16"/>
      <c r="J54" s="16"/>
    </row>
    <row r="55" spans="1:10" s="34" customFormat="1" ht="15.75" hidden="1" x14ac:dyDescent="0.25">
      <c r="A55" s="28" t="s">
        <v>44</v>
      </c>
      <c r="B55" s="3">
        <v>42</v>
      </c>
      <c r="C55" s="3">
        <v>34</v>
      </c>
      <c r="D55" s="3">
        <v>990</v>
      </c>
      <c r="E55" s="4">
        <f>SUM(F55:J55)</f>
        <v>0</v>
      </c>
      <c r="F55" s="12"/>
      <c r="G55" s="12"/>
      <c r="H55" s="12"/>
      <c r="I55" s="12"/>
      <c r="J55" s="12"/>
    </row>
    <row r="56" spans="1:10" s="34" customFormat="1" ht="15.75" hidden="1" x14ac:dyDescent="0.25">
      <c r="A56" s="28" t="s">
        <v>85</v>
      </c>
      <c r="B56" s="3">
        <v>42</v>
      </c>
      <c r="C56" s="3">
        <v>39</v>
      </c>
      <c r="D56" s="3" t="s">
        <v>7</v>
      </c>
      <c r="E56" s="4">
        <f>SUM(F56:J56)</f>
        <v>0</v>
      </c>
      <c r="F56" s="16"/>
      <c r="G56" s="16"/>
      <c r="H56" s="16"/>
      <c r="I56" s="16"/>
      <c r="J56" s="16"/>
    </row>
    <row r="57" spans="1:10" s="34" customFormat="1" ht="15.75" hidden="1" x14ac:dyDescent="0.25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" si="34">F58+F59+F62+F63+F69</f>
        <v>0</v>
      </c>
      <c r="G57" s="11">
        <f>G58+G59+G62+G63+G69</f>
        <v>0</v>
      </c>
      <c r="H57" s="11">
        <f t="shared" ref="H57:J57" si="35">H58+H59+H62+H63+H69</f>
        <v>0</v>
      </c>
      <c r="I57" s="11">
        <f t="shared" si="35"/>
        <v>0</v>
      </c>
      <c r="J57" s="11">
        <f t="shared" si="35"/>
        <v>0</v>
      </c>
    </row>
    <row r="58" spans="1:10" s="34" customFormat="1" ht="15.75" hidden="1" x14ac:dyDescent="0.25">
      <c r="A58" s="28" t="s">
        <v>73</v>
      </c>
      <c r="B58" s="3">
        <v>42</v>
      </c>
      <c r="C58" s="3">
        <v>41</v>
      </c>
      <c r="D58" s="3" t="s">
        <v>7</v>
      </c>
      <c r="E58" s="4">
        <f>SUM(F58:J58)</f>
        <v>0</v>
      </c>
      <c r="F58" s="18"/>
      <c r="G58" s="18"/>
      <c r="H58" s="18"/>
      <c r="I58" s="18"/>
      <c r="J58" s="18"/>
    </row>
    <row r="59" spans="1:10" s="34" customFormat="1" ht="15.75" hidden="1" x14ac:dyDescent="0.25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" si="36">F60+F61</f>
        <v>0</v>
      </c>
      <c r="G59" s="15">
        <f>G60+G61</f>
        <v>0</v>
      </c>
      <c r="H59" s="15">
        <f t="shared" ref="H59:J59" si="37">H60+H61</f>
        <v>0</v>
      </c>
      <c r="I59" s="15">
        <f t="shared" si="37"/>
        <v>0</v>
      </c>
      <c r="J59" s="15">
        <f t="shared" si="37"/>
        <v>0</v>
      </c>
    </row>
    <row r="60" spans="1:10" s="34" customFormat="1" ht="15.75" hidden="1" x14ac:dyDescent="0.25">
      <c r="A60" s="29" t="s">
        <v>75</v>
      </c>
      <c r="B60" s="3">
        <v>42</v>
      </c>
      <c r="C60" s="3">
        <v>42</v>
      </c>
      <c r="D60" s="3">
        <v>100</v>
      </c>
      <c r="E60" s="4">
        <f>SUM(F60:J60)</f>
        <v>0</v>
      </c>
      <c r="F60" s="18"/>
      <c r="G60" s="18"/>
      <c r="H60" s="18"/>
      <c r="I60" s="18"/>
      <c r="J60" s="18"/>
    </row>
    <row r="61" spans="1:10" s="34" customFormat="1" ht="15.75" hidden="1" x14ac:dyDescent="0.25">
      <c r="A61" s="28" t="s">
        <v>76</v>
      </c>
      <c r="B61" s="3">
        <v>42</v>
      </c>
      <c r="C61" s="3">
        <v>42</v>
      </c>
      <c r="D61" s="3">
        <v>200</v>
      </c>
      <c r="E61" s="4">
        <f>SUM(F61:J61)</f>
        <v>0</v>
      </c>
      <c r="F61" s="18"/>
      <c r="G61" s="18"/>
      <c r="H61" s="18"/>
      <c r="I61" s="18"/>
      <c r="J61" s="18"/>
    </row>
    <row r="62" spans="1:10" s="34" customFormat="1" ht="15.75" hidden="1" x14ac:dyDescent="0.25">
      <c r="A62" s="28" t="s">
        <v>77</v>
      </c>
      <c r="B62" s="3">
        <v>42</v>
      </c>
      <c r="C62" s="3">
        <v>43</v>
      </c>
      <c r="D62" s="3" t="s">
        <v>7</v>
      </c>
      <c r="E62" s="4">
        <f>SUM(F62:J62)</f>
        <v>0</v>
      </c>
      <c r="F62" s="12"/>
      <c r="G62" s="12"/>
      <c r="H62" s="12"/>
      <c r="I62" s="12"/>
      <c r="J62" s="12"/>
    </row>
    <row r="63" spans="1:10" s="34" customFormat="1" ht="15.75" hidden="1" x14ac:dyDescent="0.25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" si="38">F64+F65</f>
        <v>0</v>
      </c>
      <c r="G63" s="11">
        <f>G64+G65</f>
        <v>0</v>
      </c>
      <c r="H63" s="11">
        <f t="shared" ref="H63:J63" si="39">H64+H65</f>
        <v>0</v>
      </c>
      <c r="I63" s="11">
        <f t="shared" si="39"/>
        <v>0</v>
      </c>
      <c r="J63" s="11">
        <f t="shared" si="39"/>
        <v>0</v>
      </c>
    </row>
    <row r="64" spans="1:10" s="34" customFormat="1" ht="15.75" hidden="1" x14ac:dyDescent="0.25">
      <c r="A64" s="28" t="s">
        <v>80</v>
      </c>
      <c r="B64" s="3">
        <v>42</v>
      </c>
      <c r="C64" s="3">
        <v>44</v>
      </c>
      <c r="D64" s="3">
        <v>100</v>
      </c>
      <c r="E64" s="4">
        <f>SUM(F64:J64)</f>
        <v>0</v>
      </c>
      <c r="F64" s="10"/>
      <c r="G64" s="10"/>
      <c r="H64" s="10"/>
      <c r="I64" s="10"/>
      <c r="J64" s="10"/>
    </row>
    <row r="65" spans="1:10" s="34" customFormat="1" ht="15.75" hidden="1" x14ac:dyDescent="0.25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" si="40">F66+F67+F68</f>
        <v>0</v>
      </c>
      <c r="G65" s="15">
        <f>G66+G67+G68</f>
        <v>0</v>
      </c>
      <c r="H65" s="15">
        <f t="shared" ref="H65:J65" si="41">H66+H67+H68</f>
        <v>0</v>
      </c>
      <c r="I65" s="15">
        <f t="shared" si="41"/>
        <v>0</v>
      </c>
      <c r="J65" s="15">
        <f t="shared" si="41"/>
        <v>0</v>
      </c>
    </row>
    <row r="66" spans="1:10" s="34" customFormat="1" ht="15.75" hidden="1" x14ac:dyDescent="0.25">
      <c r="A66" s="28" t="s">
        <v>82</v>
      </c>
      <c r="B66" s="3">
        <v>42</v>
      </c>
      <c r="C66" s="3">
        <v>44</v>
      </c>
      <c r="D66" s="3">
        <v>910</v>
      </c>
      <c r="E66" s="4">
        <f>SUM(F66:J66)</f>
        <v>0</v>
      </c>
      <c r="F66" s="12"/>
      <c r="G66" s="12"/>
      <c r="H66" s="12"/>
      <c r="I66" s="12"/>
      <c r="J66" s="12"/>
    </row>
    <row r="67" spans="1:10" s="34" customFormat="1" ht="15.75" hidden="1" x14ac:dyDescent="0.25">
      <c r="A67" s="28" t="s">
        <v>87</v>
      </c>
      <c r="B67" s="3">
        <v>42</v>
      </c>
      <c r="C67" s="3">
        <v>44</v>
      </c>
      <c r="D67" s="3">
        <v>920</v>
      </c>
      <c r="E67" s="4">
        <f>SUM(F67:J67)</f>
        <v>0</v>
      </c>
      <c r="F67" s="12"/>
      <c r="G67" s="12"/>
      <c r="H67" s="12"/>
      <c r="I67" s="12"/>
      <c r="J67" s="12"/>
    </row>
    <row r="68" spans="1:10" s="34" customFormat="1" ht="15.75" hidden="1" x14ac:dyDescent="0.25">
      <c r="A68" s="28" t="s">
        <v>44</v>
      </c>
      <c r="B68" s="3">
        <v>42</v>
      </c>
      <c r="C68" s="3">
        <v>44</v>
      </c>
      <c r="D68" s="3">
        <v>990</v>
      </c>
      <c r="E68" s="4">
        <f>SUM(F68:J68)</f>
        <v>0</v>
      </c>
      <c r="F68" s="12"/>
      <c r="G68" s="12"/>
      <c r="H68" s="12"/>
      <c r="I68" s="12"/>
      <c r="J68" s="12"/>
    </row>
    <row r="69" spans="1:10" s="34" customFormat="1" ht="15.75" hidden="1" x14ac:dyDescent="0.25">
      <c r="A69" s="28" t="s">
        <v>88</v>
      </c>
      <c r="B69" s="3">
        <v>42</v>
      </c>
      <c r="C69" s="3">
        <v>49</v>
      </c>
      <c r="D69" s="3" t="s">
        <v>7</v>
      </c>
      <c r="E69" s="4">
        <f>SUM(F69:J69)</f>
        <v>0</v>
      </c>
      <c r="F69" s="12"/>
      <c r="G69" s="12"/>
      <c r="H69" s="12"/>
      <c r="I69" s="12"/>
      <c r="J69" s="12"/>
    </row>
    <row r="70" spans="1:10" ht="15.75" x14ac:dyDescent="0.2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228204.307</v>
      </c>
      <c r="F70" s="11">
        <f t="shared" ref="F70" si="42">F71+F75</f>
        <v>228204.307</v>
      </c>
      <c r="G70" s="11">
        <f>G71+G75</f>
        <v>0</v>
      </c>
      <c r="H70" s="11">
        <f t="shared" ref="H70:J70" si="43">H71+H75</f>
        <v>0</v>
      </c>
      <c r="I70" s="11">
        <f t="shared" si="43"/>
        <v>0</v>
      </c>
      <c r="J70" s="11">
        <f t="shared" si="43"/>
        <v>0</v>
      </c>
    </row>
    <row r="71" spans="1:10" s="34" customFormat="1" ht="15.75" hidden="1" x14ac:dyDescent="0.25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" si="44">F72+F73+F74</f>
        <v>0</v>
      </c>
      <c r="G71" s="15">
        <f>G72+G73+G74</f>
        <v>0</v>
      </c>
      <c r="H71" s="15">
        <f t="shared" ref="H71:J71" si="45">H72+H73+H74</f>
        <v>0</v>
      </c>
      <c r="I71" s="15">
        <f t="shared" si="45"/>
        <v>0</v>
      </c>
      <c r="J71" s="15">
        <f t="shared" si="45"/>
        <v>0</v>
      </c>
    </row>
    <row r="72" spans="1:10" s="34" customFormat="1" ht="15.75" hidden="1" x14ac:dyDescent="0.25">
      <c r="A72" s="28" t="s">
        <v>90</v>
      </c>
      <c r="B72" s="3">
        <v>42</v>
      </c>
      <c r="C72" s="3">
        <v>51</v>
      </c>
      <c r="D72" s="3">
        <v>100</v>
      </c>
      <c r="E72" s="4">
        <f>SUM(F72:J72)</f>
        <v>0</v>
      </c>
      <c r="F72" s="12"/>
      <c r="G72" s="12"/>
      <c r="H72" s="12"/>
      <c r="I72" s="12"/>
      <c r="J72" s="12"/>
    </row>
    <row r="73" spans="1:10" s="34" customFormat="1" ht="15.75" hidden="1" x14ac:dyDescent="0.25">
      <c r="A73" s="28" t="s">
        <v>91</v>
      </c>
      <c r="B73" s="3">
        <v>42</v>
      </c>
      <c r="C73" s="3">
        <v>51</v>
      </c>
      <c r="D73" s="3">
        <v>200</v>
      </c>
      <c r="E73" s="4">
        <f>SUM(F73:J73)</f>
        <v>0</v>
      </c>
      <c r="F73" s="12"/>
      <c r="G73" s="12"/>
      <c r="H73" s="12"/>
      <c r="I73" s="12"/>
      <c r="J73" s="12"/>
    </row>
    <row r="74" spans="1:10" s="34" customFormat="1" ht="15.75" hidden="1" x14ac:dyDescent="0.25">
      <c r="A74" s="28" t="s">
        <v>92</v>
      </c>
      <c r="B74" s="3">
        <v>42</v>
      </c>
      <c r="C74" s="3">
        <v>51</v>
      </c>
      <c r="D74" s="3">
        <v>900</v>
      </c>
      <c r="E74" s="4">
        <f>SUM(F74:J74)</f>
        <v>0</v>
      </c>
      <c r="F74" s="12"/>
      <c r="G74" s="12"/>
      <c r="H74" s="12"/>
      <c r="I74" s="12"/>
      <c r="J74" s="12"/>
    </row>
    <row r="75" spans="1:10" ht="15.75" x14ac:dyDescent="0.2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228204.307</v>
      </c>
      <c r="F75" s="11">
        <f t="shared" ref="F75" si="46">F76+F80+F81+F82+F86+F87+F88</f>
        <v>228204.307</v>
      </c>
      <c r="G75" s="11">
        <f>G76+G80+G81+G82+G86+G87+G88</f>
        <v>0</v>
      </c>
      <c r="H75" s="11">
        <f t="shared" ref="H75:J75" si="47">H76+H80+H81+H82+H86+H87+H88</f>
        <v>0</v>
      </c>
      <c r="I75" s="11">
        <f t="shared" si="47"/>
        <v>0</v>
      </c>
      <c r="J75" s="11">
        <f t="shared" si="47"/>
        <v>0</v>
      </c>
    </row>
    <row r="76" spans="1:10" ht="15.75" x14ac:dyDescent="0.2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228204.307</v>
      </c>
      <c r="F76" s="11">
        <f t="shared" ref="F76" si="48">F77+F78+F79</f>
        <v>228204.307</v>
      </c>
      <c r="G76" s="11">
        <f>G77+G78+G79</f>
        <v>0</v>
      </c>
      <c r="H76" s="11">
        <f t="shared" ref="H76:J76" si="49">H77+H78+H79</f>
        <v>0</v>
      </c>
      <c r="I76" s="11">
        <f t="shared" si="49"/>
        <v>0</v>
      </c>
      <c r="J76" s="11">
        <f t="shared" si="49"/>
        <v>0</v>
      </c>
    </row>
    <row r="77" spans="1:10" ht="15.75" x14ac:dyDescent="0.25">
      <c r="A77" s="28" t="s">
        <v>33</v>
      </c>
      <c r="B77" s="3">
        <v>42</v>
      </c>
      <c r="C77" s="3">
        <v>52</v>
      </c>
      <c r="D77" s="3">
        <v>110</v>
      </c>
      <c r="E77" s="4">
        <f>SUM(F77:J77)</f>
        <v>214207.807</v>
      </c>
      <c r="F77" s="4">
        <v>214207.807</v>
      </c>
      <c r="G77" s="10"/>
      <c r="H77" s="10"/>
      <c r="I77" s="10"/>
      <c r="J77" s="10"/>
    </row>
    <row r="78" spans="1:10" ht="15.75" x14ac:dyDescent="0.25">
      <c r="A78" s="28" t="s">
        <v>34</v>
      </c>
      <c r="B78" s="3" t="s">
        <v>35</v>
      </c>
      <c r="C78" s="3">
        <v>52</v>
      </c>
      <c r="D78" s="3">
        <v>120</v>
      </c>
      <c r="E78" s="4">
        <f>SUM(F78:J78)</f>
        <v>13996.5</v>
      </c>
      <c r="F78" s="4">
        <v>13996.5</v>
      </c>
      <c r="G78" s="10"/>
      <c r="H78" s="10"/>
      <c r="I78" s="10"/>
      <c r="J78" s="10"/>
    </row>
    <row r="79" spans="1:10" s="34" customFormat="1" ht="15.75" hidden="1" x14ac:dyDescent="0.25">
      <c r="A79" s="28" t="s">
        <v>93</v>
      </c>
      <c r="B79" s="3" t="s">
        <v>35</v>
      </c>
      <c r="C79" s="3">
        <v>52</v>
      </c>
      <c r="D79" s="3" t="s">
        <v>94</v>
      </c>
      <c r="E79" s="4">
        <f>SUM(F79:J79)</f>
        <v>0</v>
      </c>
      <c r="F79" s="16"/>
      <c r="G79" s="16"/>
      <c r="H79" s="16"/>
      <c r="I79" s="16"/>
      <c r="J79" s="16"/>
    </row>
    <row r="80" spans="1:10" s="34" customFormat="1" ht="15.75" hidden="1" x14ac:dyDescent="0.25">
      <c r="A80" s="28" t="s">
        <v>95</v>
      </c>
      <c r="B80" s="3">
        <v>42</v>
      </c>
      <c r="C80" s="3">
        <v>52</v>
      </c>
      <c r="D80" s="3">
        <v>200</v>
      </c>
      <c r="E80" s="4">
        <f>SUM(F80:J80)</f>
        <v>0</v>
      </c>
      <c r="F80" s="10"/>
      <c r="G80" s="10"/>
      <c r="H80" s="10"/>
      <c r="I80" s="10"/>
      <c r="J80" s="10"/>
    </row>
    <row r="81" spans="1:10" s="34" customFormat="1" ht="15.75" hidden="1" x14ac:dyDescent="0.25">
      <c r="A81" s="28" t="s">
        <v>96</v>
      </c>
      <c r="B81" s="3">
        <v>42</v>
      </c>
      <c r="C81" s="3">
        <v>52</v>
      </c>
      <c r="D81" s="3">
        <v>300</v>
      </c>
      <c r="E81" s="4">
        <f>SUM(F81:J81)</f>
        <v>0</v>
      </c>
      <c r="F81" s="16"/>
      <c r="G81" s="16"/>
      <c r="H81" s="16"/>
      <c r="I81" s="16"/>
      <c r="J81" s="16"/>
    </row>
    <row r="82" spans="1:10" s="34" customFormat="1" ht="31.5" hidden="1" x14ac:dyDescent="0.25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" si="50">F83+F84+F85</f>
        <v>0</v>
      </c>
      <c r="G82" s="16">
        <f>G83+G84+G85</f>
        <v>0</v>
      </c>
      <c r="H82" s="16">
        <f t="shared" ref="H82:J82" si="51">H83+H84+H85</f>
        <v>0</v>
      </c>
      <c r="I82" s="16">
        <f t="shared" si="51"/>
        <v>0</v>
      </c>
      <c r="J82" s="16">
        <f t="shared" si="51"/>
        <v>0</v>
      </c>
    </row>
    <row r="83" spans="1:10" s="34" customFormat="1" ht="15.75" hidden="1" x14ac:dyDescent="0.25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52">SUM(F83:J83)</f>
        <v>0</v>
      </c>
      <c r="F83" s="16"/>
      <c r="G83" s="16"/>
      <c r="H83" s="16"/>
      <c r="I83" s="16"/>
      <c r="J83" s="16"/>
    </row>
    <row r="84" spans="1:10" s="34" customFormat="1" ht="15.75" hidden="1" x14ac:dyDescent="0.25">
      <c r="A84" s="28" t="s">
        <v>99</v>
      </c>
      <c r="B84" s="3">
        <v>42</v>
      </c>
      <c r="C84" s="3">
        <v>52</v>
      </c>
      <c r="D84" s="3">
        <v>420</v>
      </c>
      <c r="E84" s="4">
        <f t="shared" si="52"/>
        <v>0</v>
      </c>
      <c r="F84" s="12"/>
      <c r="G84" s="12"/>
      <c r="H84" s="12"/>
      <c r="I84" s="12"/>
      <c r="J84" s="12"/>
    </row>
    <row r="85" spans="1:10" s="34" customFormat="1" ht="31.5" hidden="1" x14ac:dyDescent="0.25">
      <c r="A85" s="28" t="s">
        <v>100</v>
      </c>
      <c r="B85" s="3">
        <v>42</v>
      </c>
      <c r="C85" s="3">
        <v>52</v>
      </c>
      <c r="D85" s="3">
        <v>430</v>
      </c>
      <c r="E85" s="4">
        <f t="shared" si="52"/>
        <v>0</v>
      </c>
      <c r="F85" s="12"/>
      <c r="G85" s="12"/>
      <c r="H85" s="12"/>
      <c r="I85" s="12"/>
      <c r="J85" s="12"/>
    </row>
    <row r="86" spans="1:10" s="34" customFormat="1" ht="15.75" hidden="1" x14ac:dyDescent="0.25">
      <c r="A86" s="28" t="s">
        <v>101</v>
      </c>
      <c r="B86" s="3">
        <v>42</v>
      </c>
      <c r="C86" s="3">
        <v>52</v>
      </c>
      <c r="D86" s="3">
        <v>500</v>
      </c>
      <c r="E86" s="4">
        <f t="shared" si="52"/>
        <v>0</v>
      </c>
      <c r="F86" s="10"/>
      <c r="G86" s="10"/>
      <c r="H86" s="10"/>
      <c r="I86" s="10"/>
      <c r="J86" s="10"/>
    </row>
    <row r="87" spans="1:10" s="34" customFormat="1" ht="15.75" hidden="1" x14ac:dyDescent="0.25">
      <c r="A87" s="28" t="s">
        <v>102</v>
      </c>
      <c r="B87" s="3">
        <v>42</v>
      </c>
      <c r="C87" s="3">
        <v>52</v>
      </c>
      <c r="D87" s="3">
        <v>600</v>
      </c>
      <c r="E87" s="4">
        <f t="shared" si="52"/>
        <v>0</v>
      </c>
      <c r="F87" s="12"/>
      <c r="G87" s="12"/>
      <c r="H87" s="12"/>
      <c r="I87" s="12"/>
      <c r="J87" s="12"/>
    </row>
    <row r="88" spans="1:10" s="34" customFormat="1" ht="15.75" hidden="1" x14ac:dyDescent="0.25">
      <c r="A88" s="28" t="s">
        <v>103</v>
      </c>
      <c r="B88" s="3">
        <v>42</v>
      </c>
      <c r="C88" s="3">
        <v>52</v>
      </c>
      <c r="D88" s="3">
        <v>900</v>
      </c>
      <c r="E88" s="4">
        <f t="shared" si="52"/>
        <v>0</v>
      </c>
      <c r="F88" s="12"/>
      <c r="G88" s="12"/>
      <c r="H88" s="12"/>
      <c r="I88" s="12"/>
      <c r="J88" s="12"/>
    </row>
    <row r="89" spans="1:10" ht="15.75" x14ac:dyDescent="0.2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8515270.870000001</v>
      </c>
      <c r="F89" s="11">
        <f t="shared" ref="F89" si="53">F90+F91+F94+F95</f>
        <v>858822.505</v>
      </c>
      <c r="G89" s="11">
        <f>G90+G91+G94+G95</f>
        <v>0</v>
      </c>
      <c r="H89" s="11">
        <f t="shared" ref="H89:J89" si="54">H90+H91+H94+H95</f>
        <v>0</v>
      </c>
      <c r="I89" s="11">
        <f t="shared" si="54"/>
        <v>0</v>
      </c>
      <c r="J89" s="11">
        <f t="shared" si="54"/>
        <v>7656448.3650000002</v>
      </c>
    </row>
    <row r="90" spans="1:10" s="34" customFormat="1" ht="15.75" hidden="1" x14ac:dyDescent="0.25">
      <c r="A90" s="28" t="s">
        <v>104</v>
      </c>
      <c r="B90" s="3">
        <v>42</v>
      </c>
      <c r="C90" s="3">
        <v>91</v>
      </c>
      <c r="D90" s="3" t="s">
        <v>7</v>
      </c>
      <c r="E90" s="4">
        <f>SUM(F90:J90)</f>
        <v>0</v>
      </c>
      <c r="F90" s="10"/>
      <c r="G90" s="10"/>
      <c r="H90" s="10"/>
      <c r="I90" s="10"/>
      <c r="J90" s="10"/>
    </row>
    <row r="91" spans="1:10" ht="15.75" x14ac:dyDescent="0.2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78111.044999999998</v>
      </c>
      <c r="F91" s="11">
        <f t="shared" ref="F91" si="55">F92+F93</f>
        <v>78111.044999999998</v>
      </c>
      <c r="G91" s="11">
        <f>G92+G93</f>
        <v>0</v>
      </c>
      <c r="H91" s="11">
        <f t="shared" ref="H91:J91" si="56">H92+H93</f>
        <v>0</v>
      </c>
      <c r="I91" s="11">
        <f t="shared" si="56"/>
        <v>0</v>
      </c>
      <c r="J91" s="11">
        <f t="shared" si="56"/>
        <v>0</v>
      </c>
    </row>
    <row r="92" spans="1:10" ht="15.75" x14ac:dyDescent="0.25">
      <c r="A92" s="28" t="s">
        <v>105</v>
      </c>
      <c r="B92" s="3">
        <v>42</v>
      </c>
      <c r="C92" s="3">
        <v>92</v>
      </c>
      <c r="D92" s="3">
        <v>100</v>
      </c>
      <c r="E92" s="4">
        <f>SUM(F92:J92)</f>
        <v>37885.907999999996</v>
      </c>
      <c r="F92" s="4">
        <v>37885.907999999996</v>
      </c>
      <c r="G92" s="10"/>
      <c r="H92" s="10"/>
      <c r="I92" s="10"/>
      <c r="J92" s="10"/>
    </row>
    <row r="93" spans="1:10" ht="15.75" x14ac:dyDescent="0.25">
      <c r="A93" s="28" t="s">
        <v>38</v>
      </c>
      <c r="B93" s="3">
        <v>42</v>
      </c>
      <c r="C93" s="3">
        <v>92</v>
      </c>
      <c r="D93" s="3">
        <v>200</v>
      </c>
      <c r="E93" s="4">
        <f>SUM(F93:J93)</f>
        <v>40225.137000000002</v>
      </c>
      <c r="F93" s="4">
        <v>40225.137000000002</v>
      </c>
      <c r="G93" s="10"/>
      <c r="H93" s="10"/>
      <c r="I93" s="10"/>
      <c r="J93" s="10"/>
    </row>
    <row r="94" spans="1:10" ht="15.75" x14ac:dyDescent="0.25">
      <c r="A94" s="28" t="s">
        <v>106</v>
      </c>
      <c r="B94" s="3">
        <v>42</v>
      </c>
      <c r="C94" s="3">
        <v>93</v>
      </c>
      <c r="D94" s="3" t="s">
        <v>7</v>
      </c>
      <c r="E94" s="4">
        <f>SUM(F94:J94)</f>
        <v>475911.16800000001</v>
      </c>
      <c r="F94" s="4">
        <v>475911.16800000001</v>
      </c>
      <c r="G94" s="10"/>
      <c r="H94" s="10"/>
      <c r="I94" s="10"/>
      <c r="J94" s="10"/>
    </row>
    <row r="95" spans="1:10" ht="15.75" x14ac:dyDescent="0.2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7961248.6570000006</v>
      </c>
      <c r="F95" s="11">
        <f t="shared" ref="F95" si="57">F96</f>
        <v>304800.29200000002</v>
      </c>
      <c r="G95" s="11">
        <f>G96</f>
        <v>0</v>
      </c>
      <c r="H95" s="11">
        <f t="shared" ref="H95:J95" si="58">H96</f>
        <v>0</v>
      </c>
      <c r="I95" s="11">
        <f t="shared" si="58"/>
        <v>0</v>
      </c>
      <c r="J95" s="11">
        <f t="shared" si="58"/>
        <v>7656448.3650000002</v>
      </c>
    </row>
    <row r="96" spans="1:10" ht="15.75" x14ac:dyDescent="0.25">
      <c r="A96" s="28" t="s">
        <v>40</v>
      </c>
      <c r="B96" s="3">
        <v>42</v>
      </c>
      <c r="C96" s="3">
        <v>99</v>
      </c>
      <c r="D96" s="3">
        <v>990</v>
      </c>
      <c r="E96" s="4">
        <f>SUM(F96:J96)</f>
        <v>7961248.6570000006</v>
      </c>
      <c r="F96" s="4">
        <v>304800.29200000002</v>
      </c>
      <c r="G96" s="10"/>
      <c r="H96" s="10"/>
      <c r="I96" s="10"/>
      <c r="J96" s="10">
        <v>7656448.3650000002</v>
      </c>
    </row>
    <row r="97" spans="1:10" ht="15.75" x14ac:dyDescent="0.2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352754.01538</v>
      </c>
      <c r="F97" s="11">
        <f t="shared" ref="F97" si="59">F98+F109+F120+F137</f>
        <v>352754.01538</v>
      </c>
      <c r="G97" s="11">
        <f>G98+G109+G120+G137</f>
        <v>0</v>
      </c>
      <c r="H97" s="11">
        <f t="shared" ref="H97:J97" si="60">H98+H109+H120+H137</f>
        <v>0</v>
      </c>
      <c r="I97" s="11">
        <f t="shared" si="60"/>
        <v>0</v>
      </c>
      <c r="J97" s="11">
        <f t="shared" si="60"/>
        <v>0</v>
      </c>
    </row>
    <row r="98" spans="1:10" s="34" customFormat="1" ht="15.75" hidden="1" x14ac:dyDescent="0.25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" si="61">F99+F102+F108+F105</f>
        <v>0</v>
      </c>
      <c r="G98" s="14">
        <f>G99+G102+G108+G105</f>
        <v>0</v>
      </c>
      <c r="H98" s="14">
        <f t="shared" ref="H98:J98" si="62">H99+H102+H108+H105</f>
        <v>0</v>
      </c>
      <c r="I98" s="14">
        <f t="shared" si="62"/>
        <v>0</v>
      </c>
      <c r="J98" s="14">
        <f t="shared" si="62"/>
        <v>0</v>
      </c>
    </row>
    <row r="99" spans="1:10" s="34" customFormat="1" ht="15.75" hidden="1" x14ac:dyDescent="0.25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" si="63">F100+F101</f>
        <v>0</v>
      </c>
      <c r="G99" s="15">
        <f>G100+G101</f>
        <v>0</v>
      </c>
      <c r="H99" s="15">
        <f t="shared" ref="H99:J99" si="64">H100+H101</f>
        <v>0</v>
      </c>
      <c r="I99" s="15">
        <f t="shared" si="64"/>
        <v>0</v>
      </c>
      <c r="J99" s="15">
        <f t="shared" si="64"/>
        <v>0</v>
      </c>
    </row>
    <row r="100" spans="1:10" s="34" customFormat="1" ht="15.75" hidden="1" x14ac:dyDescent="0.25">
      <c r="A100" s="29" t="s">
        <v>75</v>
      </c>
      <c r="B100" s="3">
        <v>43</v>
      </c>
      <c r="C100" s="3">
        <v>31</v>
      </c>
      <c r="D100" s="3">
        <v>100</v>
      </c>
      <c r="E100" s="4">
        <f>SUM(F100:J100)</f>
        <v>0</v>
      </c>
      <c r="F100" s="12"/>
      <c r="G100" s="12"/>
      <c r="H100" s="12"/>
      <c r="I100" s="12"/>
      <c r="J100" s="12"/>
    </row>
    <row r="101" spans="1:10" s="34" customFormat="1" ht="15.75" hidden="1" x14ac:dyDescent="0.25">
      <c r="A101" s="28" t="s">
        <v>76</v>
      </c>
      <c r="B101" s="3">
        <v>43</v>
      </c>
      <c r="C101" s="3">
        <v>31</v>
      </c>
      <c r="D101" s="3">
        <v>200</v>
      </c>
      <c r="E101" s="4">
        <f>SUM(F101:J101)</f>
        <v>0</v>
      </c>
      <c r="F101" s="12"/>
      <c r="G101" s="12"/>
      <c r="H101" s="12"/>
      <c r="I101" s="12"/>
      <c r="J101" s="12"/>
    </row>
    <row r="102" spans="1:10" s="34" customFormat="1" ht="15.75" hidden="1" x14ac:dyDescent="0.25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" si="65">F103+F104</f>
        <v>0</v>
      </c>
      <c r="G102" s="15">
        <f>G103+G104</f>
        <v>0</v>
      </c>
      <c r="H102" s="15">
        <f t="shared" ref="H102:J102" si="66">H103+H104</f>
        <v>0</v>
      </c>
      <c r="I102" s="15">
        <f t="shared" si="66"/>
        <v>0</v>
      </c>
      <c r="J102" s="15">
        <f t="shared" si="66"/>
        <v>0</v>
      </c>
    </row>
    <row r="103" spans="1:10" s="34" customFormat="1" ht="15.75" hidden="1" x14ac:dyDescent="0.25">
      <c r="A103" s="28" t="s">
        <v>78</v>
      </c>
      <c r="B103" s="3">
        <v>43</v>
      </c>
      <c r="C103" s="3">
        <v>32</v>
      </c>
      <c r="D103" s="3">
        <v>100</v>
      </c>
      <c r="E103" s="4">
        <f>SUM(F103:J103)</f>
        <v>0</v>
      </c>
      <c r="F103" s="12"/>
      <c r="G103" s="12"/>
      <c r="H103" s="12"/>
      <c r="I103" s="12"/>
      <c r="J103" s="12"/>
    </row>
    <row r="104" spans="1:10" s="34" customFormat="1" ht="15.75" hidden="1" x14ac:dyDescent="0.25">
      <c r="A104" s="28" t="s">
        <v>79</v>
      </c>
      <c r="B104" s="3">
        <v>43</v>
      </c>
      <c r="C104" s="3">
        <v>32</v>
      </c>
      <c r="D104" s="3">
        <v>900</v>
      </c>
      <c r="E104" s="4">
        <f>SUM(F104:J104)</f>
        <v>0</v>
      </c>
      <c r="F104" s="12"/>
      <c r="G104" s="12"/>
      <c r="H104" s="12"/>
      <c r="I104" s="12"/>
      <c r="J104" s="12"/>
    </row>
    <row r="105" spans="1:10" s="34" customFormat="1" ht="15.75" hidden="1" x14ac:dyDescent="0.25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" si="67">F106+F107</f>
        <v>0</v>
      </c>
      <c r="G105" s="15">
        <f>G106+G107</f>
        <v>0</v>
      </c>
      <c r="H105" s="15">
        <f t="shared" ref="H105:J105" si="68">H106+H107</f>
        <v>0</v>
      </c>
      <c r="I105" s="15">
        <f t="shared" si="68"/>
        <v>0</v>
      </c>
      <c r="J105" s="15">
        <f t="shared" si="68"/>
        <v>0</v>
      </c>
    </row>
    <row r="106" spans="1:10" s="34" customFormat="1" ht="15.75" hidden="1" x14ac:dyDescent="0.25">
      <c r="A106" s="28" t="s">
        <v>80</v>
      </c>
      <c r="B106" s="3">
        <v>43</v>
      </c>
      <c r="C106" s="3">
        <v>33</v>
      </c>
      <c r="D106" s="3">
        <v>100</v>
      </c>
      <c r="E106" s="4">
        <f>SUM(F106:J106)</f>
        <v>0</v>
      </c>
      <c r="F106" s="12"/>
      <c r="G106" s="12"/>
      <c r="H106" s="12"/>
      <c r="I106" s="12"/>
      <c r="J106" s="12"/>
    </row>
    <row r="107" spans="1:10" s="34" customFormat="1" ht="15.75" hidden="1" x14ac:dyDescent="0.25">
      <c r="A107" s="28" t="s">
        <v>44</v>
      </c>
      <c r="B107" s="3">
        <v>43</v>
      </c>
      <c r="C107" s="3">
        <v>33</v>
      </c>
      <c r="D107" s="3">
        <v>900</v>
      </c>
      <c r="E107" s="4">
        <f>SUM(F107:J107)</f>
        <v>0</v>
      </c>
      <c r="F107" s="12"/>
      <c r="G107" s="12"/>
      <c r="H107" s="12"/>
      <c r="I107" s="12"/>
      <c r="J107" s="12"/>
    </row>
    <row r="108" spans="1:10" s="34" customFormat="1" ht="15.75" hidden="1" x14ac:dyDescent="0.25">
      <c r="A108" s="28" t="s">
        <v>110</v>
      </c>
      <c r="B108" s="3">
        <v>43</v>
      </c>
      <c r="C108" s="3">
        <v>39</v>
      </c>
      <c r="D108" s="3" t="s">
        <v>7</v>
      </c>
      <c r="E108" s="4">
        <f>SUM(F108:J108)</f>
        <v>0</v>
      </c>
      <c r="F108" s="12"/>
      <c r="G108" s="12"/>
      <c r="H108" s="12"/>
      <c r="I108" s="12"/>
      <c r="J108" s="12"/>
    </row>
    <row r="109" spans="1:10" s="34" customFormat="1" ht="15.75" hidden="1" x14ac:dyDescent="0.25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" si="69">F110+F113+F116+F119</f>
        <v>0</v>
      </c>
      <c r="G109" s="14">
        <f>G110+G113+G116+G119</f>
        <v>0</v>
      </c>
      <c r="H109" s="14">
        <f t="shared" ref="H109:J109" si="70">H110+H113+H116+H119</f>
        <v>0</v>
      </c>
      <c r="I109" s="14">
        <f t="shared" si="70"/>
        <v>0</v>
      </c>
      <c r="J109" s="14">
        <f t="shared" si="70"/>
        <v>0</v>
      </c>
    </row>
    <row r="110" spans="1:10" s="34" customFormat="1" ht="15.75" hidden="1" x14ac:dyDescent="0.25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" si="71">F111+F112</f>
        <v>0</v>
      </c>
      <c r="G110" s="15">
        <f>G111+G112</f>
        <v>0</v>
      </c>
      <c r="H110" s="15">
        <f t="shared" ref="H110:J110" si="72">H111+H112</f>
        <v>0</v>
      </c>
      <c r="I110" s="15">
        <f t="shared" si="72"/>
        <v>0</v>
      </c>
      <c r="J110" s="15">
        <f t="shared" si="72"/>
        <v>0</v>
      </c>
    </row>
    <row r="111" spans="1:10" s="34" customFormat="1" ht="15.75" hidden="1" x14ac:dyDescent="0.25">
      <c r="A111" s="31" t="s">
        <v>75</v>
      </c>
      <c r="B111" s="3">
        <v>43</v>
      </c>
      <c r="C111" s="3">
        <v>41</v>
      </c>
      <c r="D111" s="3">
        <v>100</v>
      </c>
      <c r="E111" s="4">
        <f>SUM(F111:J111)</f>
        <v>0</v>
      </c>
      <c r="F111" s="12"/>
      <c r="G111" s="12"/>
      <c r="H111" s="12"/>
      <c r="I111" s="12"/>
      <c r="J111" s="12"/>
    </row>
    <row r="112" spans="1:10" s="34" customFormat="1" ht="15.75" hidden="1" x14ac:dyDescent="0.25">
      <c r="A112" s="28" t="s">
        <v>76</v>
      </c>
      <c r="B112" s="3">
        <v>43</v>
      </c>
      <c r="C112" s="3">
        <v>41</v>
      </c>
      <c r="D112" s="3">
        <v>200</v>
      </c>
      <c r="E112" s="4">
        <f>SUM(F112:J112)</f>
        <v>0</v>
      </c>
      <c r="F112" s="12"/>
      <c r="G112" s="12"/>
      <c r="H112" s="12"/>
      <c r="I112" s="12"/>
      <c r="J112" s="12"/>
    </row>
    <row r="113" spans="1:10" s="34" customFormat="1" ht="15.75" hidden="1" x14ac:dyDescent="0.25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" si="73">F114+F115</f>
        <v>0</v>
      </c>
      <c r="G113" s="15">
        <f>G114+G115</f>
        <v>0</v>
      </c>
      <c r="H113" s="15">
        <f t="shared" ref="H113:J113" si="74">H114+H115</f>
        <v>0</v>
      </c>
      <c r="I113" s="15">
        <f t="shared" si="74"/>
        <v>0</v>
      </c>
      <c r="J113" s="15">
        <f t="shared" si="74"/>
        <v>0</v>
      </c>
    </row>
    <row r="114" spans="1:10" s="34" customFormat="1" ht="15.75" hidden="1" x14ac:dyDescent="0.25">
      <c r="A114" s="28" t="s">
        <v>78</v>
      </c>
      <c r="B114" s="3">
        <v>43</v>
      </c>
      <c r="C114" s="3">
        <v>42</v>
      </c>
      <c r="D114" s="3">
        <v>100</v>
      </c>
      <c r="E114" s="4">
        <f>SUM(F114:J114)</f>
        <v>0</v>
      </c>
      <c r="F114" s="12"/>
      <c r="G114" s="12"/>
      <c r="H114" s="12"/>
      <c r="I114" s="12"/>
      <c r="J114" s="12"/>
    </row>
    <row r="115" spans="1:10" s="34" customFormat="1" ht="15.75" hidden="1" x14ac:dyDescent="0.25">
      <c r="A115" s="28" t="s">
        <v>79</v>
      </c>
      <c r="B115" s="3">
        <v>43</v>
      </c>
      <c r="C115" s="3">
        <v>42</v>
      </c>
      <c r="D115" s="3">
        <v>900</v>
      </c>
      <c r="E115" s="4">
        <f>SUM(F115:J115)</f>
        <v>0</v>
      </c>
      <c r="F115" s="12"/>
      <c r="G115" s="12"/>
      <c r="H115" s="12"/>
      <c r="I115" s="12"/>
      <c r="J115" s="12"/>
    </row>
    <row r="116" spans="1:10" s="34" customFormat="1" ht="15.75" hidden="1" x14ac:dyDescent="0.25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" si="75">F117+F118</f>
        <v>0</v>
      </c>
      <c r="G116" s="17">
        <f>G117+G118</f>
        <v>0</v>
      </c>
      <c r="H116" s="17">
        <f t="shared" ref="H116:J116" si="76">H117+H118</f>
        <v>0</v>
      </c>
      <c r="I116" s="17">
        <f t="shared" si="76"/>
        <v>0</v>
      </c>
      <c r="J116" s="17">
        <f t="shared" si="76"/>
        <v>0</v>
      </c>
    </row>
    <row r="117" spans="1:10" s="34" customFormat="1" ht="15.75" hidden="1" x14ac:dyDescent="0.25">
      <c r="A117" s="28" t="s">
        <v>80</v>
      </c>
      <c r="B117" s="3">
        <v>43</v>
      </c>
      <c r="C117" s="3">
        <v>43</v>
      </c>
      <c r="D117" s="3">
        <v>100</v>
      </c>
      <c r="E117" s="4">
        <f>SUM(F117:J117)</f>
        <v>0</v>
      </c>
      <c r="F117" s="12"/>
      <c r="G117" s="12"/>
      <c r="H117" s="12"/>
      <c r="I117" s="12"/>
      <c r="J117" s="12"/>
    </row>
    <row r="118" spans="1:10" s="34" customFormat="1" ht="15.75" hidden="1" x14ac:dyDescent="0.25">
      <c r="A118" s="28" t="s">
        <v>44</v>
      </c>
      <c r="B118" s="3">
        <v>43</v>
      </c>
      <c r="C118" s="3">
        <v>43</v>
      </c>
      <c r="D118" s="3">
        <v>900</v>
      </c>
      <c r="E118" s="4">
        <f>SUM(F118:J118)</f>
        <v>0</v>
      </c>
      <c r="F118" s="12"/>
      <c r="G118" s="12"/>
      <c r="H118" s="12"/>
      <c r="I118" s="12"/>
      <c r="J118" s="12"/>
    </row>
    <row r="119" spans="1:10" s="34" customFormat="1" ht="31.5" hidden="1" x14ac:dyDescent="0.25">
      <c r="A119" s="28" t="s">
        <v>112</v>
      </c>
      <c r="B119" s="3">
        <v>43</v>
      </c>
      <c r="C119" s="3">
        <v>49</v>
      </c>
      <c r="D119" s="3" t="s">
        <v>7</v>
      </c>
      <c r="E119" s="4">
        <f>SUM(F119:J119)</f>
        <v>0</v>
      </c>
      <c r="F119" s="12"/>
      <c r="G119" s="12"/>
      <c r="H119" s="12"/>
      <c r="I119" s="12"/>
      <c r="J119" s="12"/>
    </row>
    <row r="120" spans="1:10" ht="15.75" x14ac:dyDescent="0.2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352754.01538</v>
      </c>
      <c r="F120" s="11">
        <f t="shared" ref="F120" si="77">F121+F122+F125+F126+F133</f>
        <v>352754.01538</v>
      </c>
      <c r="G120" s="11">
        <f>G121+G122+G125+G126+G133</f>
        <v>0</v>
      </c>
      <c r="H120" s="11">
        <f t="shared" ref="H120:J120" si="78">H121+H122+H125+H126+H133</f>
        <v>0</v>
      </c>
      <c r="I120" s="11">
        <f t="shared" si="78"/>
        <v>0</v>
      </c>
      <c r="J120" s="11">
        <f t="shared" si="78"/>
        <v>0</v>
      </c>
    </row>
    <row r="121" spans="1:10" s="34" customFormat="1" ht="15.75" hidden="1" x14ac:dyDescent="0.25">
      <c r="A121" s="28" t="s">
        <v>73</v>
      </c>
      <c r="B121" s="3">
        <v>43</v>
      </c>
      <c r="C121" s="3">
        <v>51</v>
      </c>
      <c r="D121" s="3" t="s">
        <v>7</v>
      </c>
      <c r="E121" s="4">
        <f>SUM(F121:J121)</f>
        <v>0</v>
      </c>
      <c r="F121" s="12"/>
      <c r="G121" s="12"/>
      <c r="H121" s="12"/>
      <c r="I121" s="12"/>
      <c r="J121" s="12"/>
    </row>
    <row r="122" spans="1:10" s="34" customFormat="1" ht="15.75" hidden="1" x14ac:dyDescent="0.25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" si="79">F123+F124</f>
        <v>0</v>
      </c>
      <c r="G122" s="15">
        <f>G123+G124</f>
        <v>0</v>
      </c>
      <c r="H122" s="15">
        <f t="shared" ref="H122:J122" si="80">H123+H124</f>
        <v>0</v>
      </c>
      <c r="I122" s="15">
        <f t="shared" si="80"/>
        <v>0</v>
      </c>
      <c r="J122" s="15">
        <f t="shared" si="80"/>
        <v>0</v>
      </c>
    </row>
    <row r="123" spans="1:10" s="34" customFormat="1" ht="15.75" hidden="1" x14ac:dyDescent="0.25">
      <c r="A123" s="29" t="s">
        <v>75</v>
      </c>
      <c r="B123" s="3">
        <v>43</v>
      </c>
      <c r="C123" s="3">
        <v>52</v>
      </c>
      <c r="D123" s="3">
        <v>100</v>
      </c>
      <c r="E123" s="4">
        <f>SUM(F123:J123)</f>
        <v>0</v>
      </c>
      <c r="F123" s="12"/>
      <c r="G123" s="12"/>
      <c r="H123" s="12"/>
      <c r="I123" s="12"/>
      <c r="J123" s="12"/>
    </row>
    <row r="124" spans="1:10" s="34" customFormat="1" ht="15.75" hidden="1" x14ac:dyDescent="0.25">
      <c r="A124" s="28" t="s">
        <v>76</v>
      </c>
      <c r="B124" s="3">
        <v>43</v>
      </c>
      <c r="C124" s="3">
        <v>52</v>
      </c>
      <c r="D124" s="3">
        <v>200</v>
      </c>
      <c r="E124" s="4">
        <f>SUM(F124:J124)</f>
        <v>0</v>
      </c>
      <c r="F124" s="12"/>
      <c r="G124" s="12"/>
      <c r="H124" s="12"/>
      <c r="I124" s="12"/>
      <c r="J124" s="12"/>
    </row>
    <row r="125" spans="1:10" s="34" customFormat="1" ht="15.75" hidden="1" x14ac:dyDescent="0.25">
      <c r="A125" s="28" t="s">
        <v>77</v>
      </c>
      <c r="B125" s="3">
        <v>43</v>
      </c>
      <c r="C125" s="3">
        <v>53</v>
      </c>
      <c r="D125" s="3" t="s">
        <v>7</v>
      </c>
      <c r="E125" s="4">
        <f>SUM(F125:J125)</f>
        <v>0</v>
      </c>
      <c r="F125" s="12"/>
      <c r="G125" s="12"/>
      <c r="H125" s="12"/>
      <c r="I125" s="12"/>
      <c r="J125" s="12"/>
    </row>
    <row r="126" spans="1:10" ht="15.75" x14ac:dyDescent="0.2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352754.01538</v>
      </c>
      <c r="F126" s="11">
        <f t="shared" ref="F126" si="81">F127+F128</f>
        <v>352754.01538</v>
      </c>
      <c r="G126" s="11">
        <f>G127+G128</f>
        <v>0</v>
      </c>
      <c r="H126" s="11">
        <f t="shared" ref="H126:J126" si="82">H127+H128</f>
        <v>0</v>
      </c>
      <c r="I126" s="11">
        <f t="shared" si="82"/>
        <v>0</v>
      </c>
      <c r="J126" s="11">
        <f t="shared" si="82"/>
        <v>0</v>
      </c>
    </row>
    <row r="127" spans="1:10" s="34" customFormat="1" ht="15.75" hidden="1" x14ac:dyDescent="0.25">
      <c r="A127" s="28" t="s">
        <v>80</v>
      </c>
      <c r="B127" s="3">
        <v>43</v>
      </c>
      <c r="C127" s="3">
        <v>54</v>
      </c>
      <c r="D127" s="3">
        <v>100</v>
      </c>
      <c r="E127" s="4">
        <f>SUM(F127:J127)</f>
        <v>0</v>
      </c>
      <c r="F127" s="16"/>
      <c r="G127" s="16"/>
      <c r="H127" s="16"/>
      <c r="I127" s="16"/>
      <c r="J127" s="16"/>
    </row>
    <row r="128" spans="1:10" ht="15.75" x14ac:dyDescent="0.2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352754.01538</v>
      </c>
      <c r="F128" s="11">
        <f t="shared" ref="F128" si="83">F129+F130+F131+F132</f>
        <v>352754.01538</v>
      </c>
      <c r="G128" s="11">
        <f>G129+G130+G131+G132</f>
        <v>0</v>
      </c>
      <c r="H128" s="11">
        <f t="shared" ref="H128:J128" si="84">H129+H130+H131+H132</f>
        <v>0</v>
      </c>
      <c r="I128" s="11">
        <f t="shared" si="84"/>
        <v>0</v>
      </c>
      <c r="J128" s="11">
        <f t="shared" si="84"/>
        <v>0</v>
      </c>
    </row>
    <row r="129" spans="1:10" s="34" customFormat="1" ht="15.75" hidden="1" x14ac:dyDescent="0.25">
      <c r="A129" s="28" t="s">
        <v>82</v>
      </c>
      <c r="B129" s="3">
        <v>43</v>
      </c>
      <c r="C129" s="3">
        <v>54</v>
      </c>
      <c r="D129" s="3">
        <v>910</v>
      </c>
      <c r="E129" s="4">
        <f>SUM(F129:J129)</f>
        <v>0</v>
      </c>
      <c r="F129" s="10"/>
      <c r="G129" s="10"/>
      <c r="H129" s="10"/>
      <c r="I129" s="10"/>
      <c r="J129" s="10"/>
    </row>
    <row r="130" spans="1:10" s="34" customFormat="1" ht="31.5" hidden="1" x14ac:dyDescent="0.25">
      <c r="A130" s="28" t="s">
        <v>113</v>
      </c>
      <c r="B130" s="3">
        <v>43</v>
      </c>
      <c r="C130" s="3">
        <v>54</v>
      </c>
      <c r="D130" s="3">
        <v>920</v>
      </c>
      <c r="E130" s="4">
        <f>SUM(F130:J130)</f>
        <v>0</v>
      </c>
      <c r="F130" s="10"/>
      <c r="G130" s="10"/>
      <c r="H130" s="10"/>
      <c r="I130" s="10"/>
      <c r="J130" s="10"/>
    </row>
    <row r="131" spans="1:10" s="34" customFormat="1" ht="15.75" hidden="1" x14ac:dyDescent="0.25">
      <c r="A131" s="28" t="s">
        <v>84</v>
      </c>
      <c r="B131" s="3">
        <v>43</v>
      </c>
      <c r="C131" s="3">
        <v>54</v>
      </c>
      <c r="D131" s="3">
        <v>930</v>
      </c>
      <c r="E131" s="4">
        <f>SUM(F131:J131)</f>
        <v>0</v>
      </c>
      <c r="F131" s="16"/>
      <c r="G131" s="16"/>
      <c r="H131" s="16"/>
      <c r="I131" s="16"/>
      <c r="J131" s="16"/>
    </row>
    <row r="132" spans="1:10" ht="15.75" x14ac:dyDescent="0.25">
      <c r="A132" s="28" t="s">
        <v>45</v>
      </c>
      <c r="B132" s="3">
        <v>43</v>
      </c>
      <c r="C132" s="3">
        <v>54</v>
      </c>
      <c r="D132" s="3">
        <v>990</v>
      </c>
      <c r="E132" s="4">
        <f>SUM(F132:J132)</f>
        <v>352754.01538</v>
      </c>
      <c r="F132" s="4">
        <v>352754.01538</v>
      </c>
      <c r="G132" s="10"/>
      <c r="H132" s="10"/>
      <c r="I132" s="10"/>
      <c r="J132" s="10"/>
    </row>
    <row r="133" spans="1:10" s="34" customFormat="1" ht="15.75" hidden="1" x14ac:dyDescent="0.25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" si="85">F134+F135+F136</f>
        <v>0</v>
      </c>
      <c r="G133" s="15">
        <f>G134+G135+G136</f>
        <v>0</v>
      </c>
      <c r="H133" s="15">
        <f t="shared" ref="H133:J133" si="86">H134+H135+H136</f>
        <v>0</v>
      </c>
      <c r="I133" s="15">
        <f t="shared" si="86"/>
        <v>0</v>
      </c>
      <c r="J133" s="15">
        <f t="shared" si="86"/>
        <v>0</v>
      </c>
    </row>
    <row r="134" spans="1:10" s="34" customFormat="1" ht="15.75" hidden="1" x14ac:dyDescent="0.25">
      <c r="A134" s="28" t="s">
        <v>115</v>
      </c>
      <c r="B134" s="3">
        <v>43</v>
      </c>
      <c r="C134" s="3">
        <v>55</v>
      </c>
      <c r="D134" s="3">
        <v>100</v>
      </c>
      <c r="E134" s="4">
        <f>SUM(F134:J134)</f>
        <v>0</v>
      </c>
      <c r="F134" s="12"/>
      <c r="G134" s="12"/>
      <c r="H134" s="12"/>
      <c r="I134" s="12"/>
      <c r="J134" s="12"/>
    </row>
    <row r="135" spans="1:10" s="34" customFormat="1" ht="15.75" hidden="1" x14ac:dyDescent="0.25">
      <c r="A135" s="28" t="s">
        <v>116</v>
      </c>
      <c r="B135" s="3">
        <v>43</v>
      </c>
      <c r="C135" s="3">
        <v>55</v>
      </c>
      <c r="D135" s="3">
        <v>200</v>
      </c>
      <c r="E135" s="4">
        <f>SUM(F135:J135)</f>
        <v>0</v>
      </c>
      <c r="F135" s="12"/>
      <c r="G135" s="12"/>
      <c r="H135" s="12"/>
      <c r="I135" s="12"/>
      <c r="J135" s="12"/>
    </row>
    <row r="136" spans="1:10" s="34" customFormat="1" ht="15.75" hidden="1" x14ac:dyDescent="0.25">
      <c r="A136" s="28" t="s">
        <v>117</v>
      </c>
      <c r="B136" s="3">
        <v>43</v>
      </c>
      <c r="C136" s="3">
        <v>55</v>
      </c>
      <c r="D136" s="3">
        <v>300</v>
      </c>
      <c r="E136" s="4">
        <f>SUM(F136:J136)</f>
        <v>0</v>
      </c>
      <c r="F136" s="12"/>
      <c r="G136" s="12"/>
      <c r="H136" s="12"/>
      <c r="I136" s="12"/>
      <c r="J136" s="12"/>
    </row>
    <row r="137" spans="1:10" s="34" customFormat="1" ht="15.75" hidden="1" x14ac:dyDescent="0.25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" si="87">F138+F139+F140</f>
        <v>0</v>
      </c>
      <c r="G137" s="14">
        <f>G138+G139+G140</f>
        <v>0</v>
      </c>
      <c r="H137" s="14">
        <f t="shared" ref="H137:J137" si="88">H138+H139+H140</f>
        <v>0</v>
      </c>
      <c r="I137" s="14">
        <f t="shared" si="88"/>
        <v>0</v>
      </c>
      <c r="J137" s="14">
        <f t="shared" si="88"/>
        <v>0</v>
      </c>
    </row>
    <row r="138" spans="1:10" s="34" customFormat="1" ht="15.75" hidden="1" x14ac:dyDescent="0.25">
      <c r="A138" s="28" t="s">
        <v>119</v>
      </c>
      <c r="B138" s="3">
        <v>43</v>
      </c>
      <c r="C138" s="3">
        <v>90</v>
      </c>
      <c r="D138" s="3">
        <v>100</v>
      </c>
      <c r="E138" s="4">
        <f>SUM(F138:J138)</f>
        <v>0</v>
      </c>
      <c r="F138" s="12"/>
      <c r="G138" s="12"/>
      <c r="H138" s="12"/>
      <c r="I138" s="12"/>
      <c r="J138" s="12"/>
    </row>
    <row r="139" spans="1:10" s="34" customFormat="1" ht="15.75" hidden="1" x14ac:dyDescent="0.25">
      <c r="A139" s="28" t="s">
        <v>120</v>
      </c>
      <c r="B139" s="3">
        <v>43</v>
      </c>
      <c r="C139" s="3">
        <v>90</v>
      </c>
      <c r="D139" s="3">
        <v>200</v>
      </c>
      <c r="E139" s="4">
        <f>SUM(F139:J139)</f>
        <v>0</v>
      </c>
      <c r="F139" s="12"/>
      <c r="G139" s="12"/>
      <c r="H139" s="12"/>
      <c r="I139" s="12"/>
      <c r="J139" s="12"/>
    </row>
    <row r="140" spans="1:10" s="34" customFormat="1" ht="15.75" hidden="1" x14ac:dyDescent="0.25">
      <c r="A140" s="28" t="s">
        <v>121</v>
      </c>
      <c r="B140" s="3">
        <v>43</v>
      </c>
      <c r="C140" s="3">
        <v>90</v>
      </c>
      <c r="D140" s="3">
        <v>300</v>
      </c>
      <c r="E140" s="4">
        <f>SUM(F140:J140)</f>
        <v>0</v>
      </c>
      <c r="F140" s="12"/>
      <c r="G140" s="12"/>
      <c r="H140" s="12"/>
      <c r="I140" s="12"/>
      <c r="J140" s="12"/>
    </row>
    <row r="141" spans="1:10" ht="15.75" x14ac:dyDescent="0.2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13496.59203</v>
      </c>
      <c r="F141" s="11">
        <f t="shared" ref="F141" si="89">F142+F145+F160</f>
        <v>13496.59203</v>
      </c>
      <c r="G141" s="11">
        <f>G142+G145+G160</f>
        <v>0</v>
      </c>
      <c r="H141" s="11">
        <f t="shared" ref="H141:J141" si="90">H142+H145+H160</f>
        <v>0</v>
      </c>
      <c r="I141" s="11">
        <f t="shared" si="90"/>
        <v>0</v>
      </c>
      <c r="J141" s="11">
        <f t="shared" si="90"/>
        <v>0</v>
      </c>
    </row>
    <row r="142" spans="1:10" s="34" customFormat="1" ht="15.75" hidden="1" x14ac:dyDescent="0.25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" si="91">F143+F144</f>
        <v>0</v>
      </c>
      <c r="G142" s="14">
        <f>G143+G144</f>
        <v>0</v>
      </c>
      <c r="H142" s="14">
        <f t="shared" ref="H142:J142" si="92">H143+H144</f>
        <v>0</v>
      </c>
      <c r="I142" s="14">
        <f t="shared" si="92"/>
        <v>0</v>
      </c>
      <c r="J142" s="14">
        <f t="shared" si="92"/>
        <v>0</v>
      </c>
    </row>
    <row r="143" spans="1:10" s="34" customFormat="1" ht="15.75" hidden="1" x14ac:dyDescent="0.25">
      <c r="A143" s="28" t="s">
        <v>123</v>
      </c>
      <c r="B143" s="3">
        <v>47</v>
      </c>
      <c r="C143" s="3">
        <v>11</v>
      </c>
      <c r="D143" s="3" t="s">
        <v>7</v>
      </c>
      <c r="E143" s="4">
        <f>SUM(F143:J143)</f>
        <v>0</v>
      </c>
      <c r="F143" s="12"/>
      <c r="G143" s="12"/>
      <c r="H143" s="12"/>
      <c r="I143" s="12"/>
      <c r="J143" s="12"/>
    </row>
    <row r="144" spans="1:10" s="34" customFormat="1" ht="15.75" hidden="1" x14ac:dyDescent="0.25">
      <c r="A144" s="28" t="s">
        <v>124</v>
      </c>
      <c r="B144" s="3">
        <v>47</v>
      </c>
      <c r="C144" s="3">
        <v>12</v>
      </c>
      <c r="D144" s="3" t="s">
        <v>7</v>
      </c>
      <c r="E144" s="4">
        <f>SUM(F144:J144)</f>
        <v>0</v>
      </c>
      <c r="F144" s="12"/>
      <c r="G144" s="12"/>
      <c r="H144" s="12"/>
      <c r="I144" s="12"/>
      <c r="J144" s="12"/>
    </row>
    <row r="145" spans="1:10" s="34" customFormat="1" ht="15.75" hidden="1" x14ac:dyDescent="0.25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" si="93">F146+F150</f>
        <v>0</v>
      </c>
      <c r="G145" s="14">
        <f>G146+G150</f>
        <v>0</v>
      </c>
      <c r="H145" s="14">
        <f t="shared" ref="H145:J145" si="94">H146+H150</f>
        <v>0</v>
      </c>
      <c r="I145" s="14">
        <f t="shared" si="94"/>
        <v>0</v>
      </c>
      <c r="J145" s="14">
        <f t="shared" si="94"/>
        <v>0</v>
      </c>
    </row>
    <row r="146" spans="1:10" s="34" customFormat="1" ht="15.75" hidden="1" x14ac:dyDescent="0.25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" si="95">F147+F148+F149</f>
        <v>0</v>
      </c>
      <c r="G146" s="15">
        <f>G147+G148+G149</f>
        <v>0</v>
      </c>
      <c r="H146" s="15">
        <f t="shared" ref="H146:J146" si="96">H147+H148+H149</f>
        <v>0</v>
      </c>
      <c r="I146" s="15">
        <f t="shared" si="96"/>
        <v>0</v>
      </c>
      <c r="J146" s="15">
        <f t="shared" si="96"/>
        <v>0</v>
      </c>
    </row>
    <row r="147" spans="1:10" s="34" customFormat="1" ht="15.75" hidden="1" x14ac:dyDescent="0.25">
      <c r="A147" s="28" t="s">
        <v>49</v>
      </c>
      <c r="B147" s="3">
        <v>47</v>
      </c>
      <c r="C147" s="3">
        <v>21</v>
      </c>
      <c r="D147" s="3" t="s">
        <v>50</v>
      </c>
      <c r="E147" s="4">
        <f>SUM(F147:J147)</f>
        <v>0</v>
      </c>
      <c r="F147" s="12"/>
      <c r="G147" s="12"/>
      <c r="H147" s="12"/>
      <c r="I147" s="12"/>
      <c r="J147" s="12"/>
    </row>
    <row r="148" spans="1:10" s="34" customFormat="1" ht="15.75" hidden="1" x14ac:dyDescent="0.25">
      <c r="A148" s="28" t="s">
        <v>125</v>
      </c>
      <c r="B148" s="3">
        <v>47</v>
      </c>
      <c r="C148" s="3">
        <v>21</v>
      </c>
      <c r="D148" s="3">
        <v>600</v>
      </c>
      <c r="E148" s="4">
        <f>SUM(F148:J148)</f>
        <v>0</v>
      </c>
      <c r="F148" s="12"/>
      <c r="G148" s="12"/>
      <c r="H148" s="12"/>
      <c r="I148" s="12"/>
      <c r="J148" s="12"/>
    </row>
    <row r="149" spans="1:10" s="34" customFormat="1" ht="15.75" hidden="1" x14ac:dyDescent="0.25">
      <c r="A149" s="28" t="s">
        <v>126</v>
      </c>
      <c r="B149" s="3">
        <v>47</v>
      </c>
      <c r="C149" s="3">
        <v>21</v>
      </c>
      <c r="D149" s="3">
        <v>900</v>
      </c>
      <c r="E149" s="4">
        <f>SUM(F149:J149)</f>
        <v>0</v>
      </c>
      <c r="F149" s="12"/>
      <c r="G149" s="12"/>
      <c r="H149" s="12"/>
      <c r="I149" s="12"/>
      <c r="J149" s="12"/>
    </row>
    <row r="150" spans="1:10" s="34" customFormat="1" ht="15.75" hidden="1" x14ac:dyDescent="0.25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" si="97">F151+F152+F153+F154+F155+F156+F157+F158+F159</f>
        <v>0</v>
      </c>
      <c r="G150" s="14">
        <f>G151+G152+G153+G154+G155+G156+G157+G158+G159</f>
        <v>0</v>
      </c>
      <c r="H150" s="14">
        <f t="shared" ref="H150:J150" si="98">H151+H152+H153+H154+H155+H156+H157+H158+H159</f>
        <v>0</v>
      </c>
      <c r="I150" s="14">
        <f t="shared" si="98"/>
        <v>0</v>
      </c>
      <c r="J150" s="14">
        <f t="shared" si="98"/>
        <v>0</v>
      </c>
    </row>
    <row r="151" spans="1:10" s="34" customFormat="1" ht="31.5" hidden="1" x14ac:dyDescent="0.25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99">SUM(F151:J151)</f>
        <v>0</v>
      </c>
      <c r="F151" s="12"/>
      <c r="G151" s="12"/>
      <c r="H151" s="12"/>
      <c r="I151" s="12"/>
      <c r="J151" s="12"/>
    </row>
    <row r="152" spans="1:10" s="34" customFormat="1" ht="15.75" hidden="1" x14ac:dyDescent="0.25">
      <c r="A152" s="28" t="s">
        <v>129</v>
      </c>
      <c r="B152" s="3">
        <v>47</v>
      </c>
      <c r="C152" s="3">
        <v>22</v>
      </c>
      <c r="D152" s="3">
        <v>200</v>
      </c>
      <c r="E152" s="4">
        <f t="shared" si="99"/>
        <v>0</v>
      </c>
      <c r="F152" s="12"/>
      <c r="G152" s="12"/>
      <c r="H152" s="12"/>
      <c r="I152" s="12"/>
      <c r="J152" s="12"/>
    </row>
    <row r="153" spans="1:10" s="34" customFormat="1" ht="15.75" hidden="1" x14ac:dyDescent="0.25">
      <c r="A153" s="28" t="s">
        <v>130</v>
      </c>
      <c r="B153" s="3">
        <v>47</v>
      </c>
      <c r="C153" s="3">
        <v>22</v>
      </c>
      <c r="D153" s="3">
        <v>300</v>
      </c>
      <c r="E153" s="4">
        <f t="shared" si="99"/>
        <v>0</v>
      </c>
      <c r="F153" s="12"/>
      <c r="G153" s="12"/>
      <c r="H153" s="12"/>
      <c r="I153" s="12"/>
      <c r="J153" s="12"/>
    </row>
    <row r="154" spans="1:10" s="34" customFormat="1" ht="15.75" hidden="1" x14ac:dyDescent="0.25">
      <c r="A154" s="28" t="s">
        <v>131</v>
      </c>
      <c r="B154" s="3">
        <v>47</v>
      </c>
      <c r="C154" s="3">
        <v>22</v>
      </c>
      <c r="D154" s="3">
        <v>400</v>
      </c>
      <c r="E154" s="4">
        <f t="shared" si="99"/>
        <v>0</v>
      </c>
      <c r="F154" s="12"/>
      <c r="G154" s="12"/>
      <c r="H154" s="12"/>
      <c r="I154" s="12"/>
      <c r="J154" s="12"/>
    </row>
    <row r="155" spans="1:10" s="34" customFormat="1" ht="15.75" hidden="1" x14ac:dyDescent="0.25">
      <c r="A155" s="28" t="s">
        <v>132</v>
      </c>
      <c r="B155" s="3">
        <v>47</v>
      </c>
      <c r="C155" s="3">
        <v>22</v>
      </c>
      <c r="D155" s="3">
        <v>500</v>
      </c>
      <c r="E155" s="4">
        <f t="shared" si="99"/>
        <v>0</v>
      </c>
      <c r="F155" s="12"/>
      <c r="G155" s="12"/>
      <c r="H155" s="12"/>
      <c r="I155" s="12"/>
      <c r="J155" s="12"/>
    </row>
    <row r="156" spans="1:10" s="34" customFormat="1" ht="15.75" hidden="1" x14ac:dyDescent="0.25">
      <c r="A156" s="28" t="s">
        <v>133</v>
      </c>
      <c r="B156" s="3">
        <v>47</v>
      </c>
      <c r="C156" s="3">
        <v>22</v>
      </c>
      <c r="D156" s="3">
        <v>600</v>
      </c>
      <c r="E156" s="4">
        <f t="shared" si="99"/>
        <v>0</v>
      </c>
      <c r="F156" s="12"/>
      <c r="G156" s="12"/>
      <c r="H156" s="12"/>
      <c r="I156" s="12"/>
      <c r="J156" s="12"/>
    </row>
    <row r="157" spans="1:10" s="34" customFormat="1" ht="31.5" hidden="1" x14ac:dyDescent="0.25">
      <c r="A157" s="28" t="s">
        <v>134</v>
      </c>
      <c r="B157" s="3">
        <v>47</v>
      </c>
      <c r="C157" s="3">
        <v>22</v>
      </c>
      <c r="D157" s="3">
        <v>700</v>
      </c>
      <c r="E157" s="4">
        <f t="shared" si="99"/>
        <v>0</v>
      </c>
      <c r="F157" s="12"/>
      <c r="G157" s="12"/>
      <c r="H157" s="12"/>
      <c r="I157" s="12"/>
      <c r="J157" s="12"/>
    </row>
    <row r="158" spans="1:10" s="34" customFormat="1" ht="31.5" hidden="1" x14ac:dyDescent="0.25">
      <c r="A158" s="28" t="s">
        <v>135</v>
      </c>
      <c r="B158" s="3">
        <v>47</v>
      </c>
      <c r="C158" s="3">
        <v>22</v>
      </c>
      <c r="D158" s="3">
        <v>800</v>
      </c>
      <c r="E158" s="4">
        <f t="shared" si="99"/>
        <v>0</v>
      </c>
      <c r="F158" s="12"/>
      <c r="G158" s="12"/>
      <c r="H158" s="12"/>
      <c r="I158" s="12"/>
      <c r="J158" s="12"/>
    </row>
    <row r="159" spans="1:10" s="34" customFormat="1" ht="15.75" hidden="1" x14ac:dyDescent="0.25">
      <c r="A159" s="28" t="s">
        <v>136</v>
      </c>
      <c r="B159" s="3">
        <v>47</v>
      </c>
      <c r="C159" s="3">
        <v>22</v>
      </c>
      <c r="D159" s="3">
        <v>900</v>
      </c>
      <c r="E159" s="4">
        <f t="shared" si="99"/>
        <v>0</v>
      </c>
      <c r="F159" s="12"/>
      <c r="G159" s="12"/>
      <c r="H159" s="12"/>
      <c r="I159" s="12"/>
      <c r="J159" s="12"/>
    </row>
    <row r="160" spans="1:10" ht="15.75" x14ac:dyDescent="0.2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13496.59203</v>
      </c>
      <c r="F160" s="11">
        <f t="shared" ref="F160" si="100">F161+F162</f>
        <v>13496.59203</v>
      </c>
      <c r="G160" s="11">
        <f>G161+G162</f>
        <v>0</v>
      </c>
      <c r="H160" s="11">
        <f t="shared" ref="H160:J160" si="101">H161+H162</f>
        <v>0</v>
      </c>
      <c r="I160" s="11">
        <f t="shared" si="101"/>
        <v>0</v>
      </c>
      <c r="J160" s="11">
        <f t="shared" si="101"/>
        <v>0</v>
      </c>
    </row>
    <row r="161" spans="1:10" ht="15.75" x14ac:dyDescent="0.25">
      <c r="A161" s="28" t="s">
        <v>138</v>
      </c>
      <c r="B161" s="3">
        <v>47</v>
      </c>
      <c r="C161" s="3">
        <v>31</v>
      </c>
      <c r="D161" s="3" t="s">
        <v>7</v>
      </c>
      <c r="E161" s="4">
        <f>SUM(F161:J161)</f>
        <v>13496.59203</v>
      </c>
      <c r="F161" s="4">
        <v>13496.59203</v>
      </c>
      <c r="G161" s="10"/>
      <c r="H161" s="10"/>
      <c r="I161" s="10"/>
      <c r="J161" s="10"/>
    </row>
    <row r="162" spans="1:10" s="34" customFormat="1" ht="15.75" hidden="1" x14ac:dyDescent="0.25">
      <c r="A162" s="28" t="s">
        <v>139</v>
      </c>
      <c r="B162" s="3">
        <v>47</v>
      </c>
      <c r="C162" s="3">
        <v>32</v>
      </c>
      <c r="D162" s="3" t="s">
        <v>7</v>
      </c>
      <c r="E162" s="4">
        <f>SUM(F162:J162)</f>
        <v>0</v>
      </c>
      <c r="F162" s="12"/>
      <c r="G162" s="12"/>
      <c r="H162" s="12"/>
      <c r="I162" s="12"/>
      <c r="J162" s="12"/>
    </row>
    <row r="163" spans="1:10" ht="15.75" x14ac:dyDescent="0.2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65174876.263569996</v>
      </c>
      <c r="F163" s="11">
        <f t="shared" ref="F163" si="102">F164+F165</f>
        <v>0</v>
      </c>
      <c r="G163" s="11">
        <f>G164+G165</f>
        <v>64854987.289999999</v>
      </c>
      <c r="H163" s="11">
        <f t="shared" ref="H163:J163" si="103">H164+H165</f>
        <v>98631.973570000002</v>
      </c>
      <c r="I163" s="11">
        <f t="shared" si="103"/>
        <v>221257</v>
      </c>
      <c r="J163" s="11">
        <f t="shared" si="103"/>
        <v>0</v>
      </c>
    </row>
    <row r="164" spans="1:10" s="34" customFormat="1" ht="15.75" hidden="1" x14ac:dyDescent="0.25">
      <c r="A164" s="28" t="s">
        <v>140</v>
      </c>
      <c r="B164" s="3">
        <v>48</v>
      </c>
      <c r="C164" s="3">
        <v>10</v>
      </c>
      <c r="D164" s="3" t="s">
        <v>7</v>
      </c>
      <c r="E164" s="4">
        <f>SUM(F164:J164)</f>
        <v>0</v>
      </c>
      <c r="F164" s="10"/>
      <c r="G164" s="10"/>
      <c r="H164" s="10"/>
      <c r="I164" s="10"/>
      <c r="J164" s="10"/>
    </row>
    <row r="165" spans="1:10" ht="15.75" x14ac:dyDescent="0.2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65174876.263569996</v>
      </c>
      <c r="F165" s="11">
        <f t="shared" ref="F165" si="104">F166+F176</f>
        <v>0</v>
      </c>
      <c r="G165" s="11">
        <f>G166+G176</f>
        <v>64854987.289999999</v>
      </c>
      <c r="H165" s="11">
        <f t="shared" ref="H165:J165" si="105">H166+H176</f>
        <v>98631.973570000002</v>
      </c>
      <c r="I165" s="11">
        <f t="shared" si="105"/>
        <v>221257</v>
      </c>
      <c r="J165" s="11">
        <f t="shared" si="105"/>
        <v>0</v>
      </c>
    </row>
    <row r="166" spans="1:10" ht="15.75" x14ac:dyDescent="0.2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65174876.263569996</v>
      </c>
      <c r="F166" s="11">
        <f t="shared" ref="F166" si="106">F167+F172+F173+F174+F175</f>
        <v>0</v>
      </c>
      <c r="G166" s="11">
        <f>G167+G172+G173+G174+G175</f>
        <v>64854987.289999999</v>
      </c>
      <c r="H166" s="11">
        <f t="shared" ref="H166:J166" si="107">H167+H172+H173+H174+H175</f>
        <v>98631.973570000002</v>
      </c>
      <c r="I166" s="11">
        <f t="shared" si="107"/>
        <v>221257</v>
      </c>
      <c r="J166" s="11">
        <f t="shared" si="107"/>
        <v>0</v>
      </c>
    </row>
    <row r="167" spans="1:10" ht="15.75" x14ac:dyDescent="0.2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64953619.263569996</v>
      </c>
      <c r="F167" s="11">
        <f t="shared" ref="F167" si="108">F168+F169+F170+F171</f>
        <v>0</v>
      </c>
      <c r="G167" s="11">
        <f>G168+G169+G170+G171</f>
        <v>64854987.289999999</v>
      </c>
      <c r="H167" s="11">
        <f t="shared" ref="H167:J167" si="109">H168+H169+H170+H171</f>
        <v>98631.973570000002</v>
      </c>
      <c r="I167" s="11">
        <f t="shared" si="109"/>
        <v>0</v>
      </c>
      <c r="J167" s="11">
        <f t="shared" si="109"/>
        <v>0</v>
      </c>
    </row>
    <row r="168" spans="1:10" s="34" customFormat="1" ht="15.75" hidden="1" x14ac:dyDescent="0.25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110">SUM(F168:J168)</f>
        <v>0</v>
      </c>
      <c r="F168" s="12"/>
      <c r="G168" s="12"/>
      <c r="H168" s="12"/>
      <c r="I168" s="12"/>
      <c r="J168" s="12"/>
    </row>
    <row r="169" spans="1:10" s="34" customFormat="1" ht="15.75" hidden="1" x14ac:dyDescent="0.25">
      <c r="A169" s="28" t="s">
        <v>54</v>
      </c>
      <c r="B169" s="3">
        <v>48</v>
      </c>
      <c r="C169" s="3">
        <v>21</v>
      </c>
      <c r="D169" s="3">
        <v>120</v>
      </c>
      <c r="E169" s="4">
        <f t="shared" si="110"/>
        <v>0</v>
      </c>
      <c r="F169" s="10"/>
      <c r="G169" s="10"/>
      <c r="H169" s="10"/>
      <c r="I169" s="10"/>
      <c r="J169" s="10"/>
    </row>
    <row r="170" spans="1:10" s="34" customFormat="1" ht="15.75" hidden="1" x14ac:dyDescent="0.25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110"/>
        <v>0</v>
      </c>
      <c r="F170" s="10"/>
      <c r="G170" s="10"/>
      <c r="H170" s="10"/>
      <c r="I170" s="10"/>
      <c r="J170" s="10"/>
    </row>
    <row r="171" spans="1:10" ht="15.75" x14ac:dyDescent="0.2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110"/>
        <v>64953619.263569996</v>
      </c>
      <c r="F171" s="10"/>
      <c r="G171" s="10">
        <v>64854987.289999999</v>
      </c>
      <c r="H171" s="10">
        <v>98631.973570000002</v>
      </c>
      <c r="I171" s="10"/>
      <c r="J171" s="10"/>
    </row>
    <row r="172" spans="1:10" ht="15.75" x14ac:dyDescent="0.2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110"/>
        <v>221257</v>
      </c>
      <c r="F172" s="10"/>
      <c r="G172" s="10"/>
      <c r="H172" s="10"/>
      <c r="I172" s="10">
        <v>221257</v>
      </c>
      <c r="J172" s="10"/>
    </row>
    <row r="173" spans="1:10" s="34" customFormat="1" ht="15.75" hidden="1" x14ac:dyDescent="0.25">
      <c r="A173" s="28" t="s">
        <v>147</v>
      </c>
      <c r="B173" s="3">
        <v>48</v>
      </c>
      <c r="C173" s="3">
        <v>21</v>
      </c>
      <c r="D173" s="3">
        <v>300</v>
      </c>
      <c r="E173" s="4">
        <f t="shared" si="110"/>
        <v>0</v>
      </c>
      <c r="F173" s="12"/>
      <c r="G173" s="12"/>
      <c r="H173" s="12"/>
      <c r="I173" s="12"/>
      <c r="J173" s="12"/>
    </row>
    <row r="174" spans="1:10" s="34" customFormat="1" ht="15.75" hidden="1" x14ac:dyDescent="0.25">
      <c r="A174" s="28" t="s">
        <v>148</v>
      </c>
      <c r="B174" s="3">
        <v>48</v>
      </c>
      <c r="C174" s="3">
        <v>21</v>
      </c>
      <c r="D174" s="3">
        <v>500</v>
      </c>
      <c r="E174" s="4">
        <f t="shared" si="110"/>
        <v>0</v>
      </c>
      <c r="F174" s="12"/>
      <c r="G174" s="12"/>
      <c r="H174" s="12"/>
      <c r="I174" s="12"/>
      <c r="J174" s="12"/>
    </row>
    <row r="175" spans="1:10" s="34" customFormat="1" ht="31.5" hidden="1" x14ac:dyDescent="0.25">
      <c r="A175" s="28" t="s">
        <v>149</v>
      </c>
      <c r="B175" s="3">
        <v>48</v>
      </c>
      <c r="C175" s="3">
        <v>21</v>
      </c>
      <c r="D175" s="3">
        <v>600</v>
      </c>
      <c r="E175" s="4">
        <f t="shared" si="110"/>
        <v>0</v>
      </c>
      <c r="F175" s="12"/>
      <c r="G175" s="12"/>
      <c r="H175" s="12"/>
      <c r="I175" s="12"/>
      <c r="J175" s="12"/>
    </row>
    <row r="176" spans="1:10" s="34" customFormat="1" ht="15.75" hidden="1" x14ac:dyDescent="0.25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110"/>
        <v>0</v>
      </c>
      <c r="F176" s="12"/>
      <c r="G176" s="12"/>
      <c r="H176" s="12"/>
      <c r="I176" s="12"/>
      <c r="J176" s="12"/>
    </row>
  </sheetData>
  <protectedRanges>
    <protectedRange password="CE28" sqref="E167:J167" name="Диапазон1_1_1_1_1"/>
    <protectedRange sqref="F47:J47 E35:J35 E46:J46 E31:J32 E29:J29 E51:J51 E49:J49 E43:J43 E41:J41" name="Диапазон2_2_1_1_2_1"/>
  </protectedRanges>
  <autoFilter ref="A6:O176">
    <filterColumn colId="0" showButton="0"/>
    <filterColumn colId="1" showButton="0"/>
    <filterColumn colId="2" showButton="0"/>
    <filterColumn colId="4">
      <filters blank="1">
        <filter val="11 200"/>
        <filter val="13 497"/>
        <filter val="13 997"/>
        <filter val="15 617 697"/>
        <filter val="16 171 719"/>
        <filter val="16 460"/>
        <filter val="17 377 883"/>
        <filter val="209 235"/>
        <filter val="214 208"/>
        <filter val="221 257"/>
        <filter val="228 204"/>
        <filter val="29 785 125"/>
        <filter val="299 501"/>
        <filter val="3 500"/>
        <filter val="30 267 608"/>
        <filter val="352 754"/>
        <filter val="37 886"/>
        <filter val="4 947"/>
        <filter val="40 225"/>
        <filter val="43 114"/>
        <filter val="439 370"/>
        <filter val="475 911"/>
        <filter val="482 483"/>
        <filter val="5 260"/>
        <filter val="564 000"/>
        <filter val="64 953 619"/>
        <filter val="65 174 876"/>
        <filter val="661 998"/>
        <filter val="7 412 254"/>
        <filter val="78 111"/>
        <filter val="82 919 010"/>
        <filter val="89 551"/>
        <filter val="90 265"/>
      </filters>
    </filterColumn>
  </autoFilter>
  <mergeCells count="12">
    <mergeCell ref="A23:E23"/>
    <mergeCell ref="A28:E28"/>
    <mergeCell ref="A4:A5"/>
    <mergeCell ref="B4:B5"/>
    <mergeCell ref="C4:C5"/>
    <mergeCell ref="D4:D5"/>
    <mergeCell ref="E4:E5"/>
    <mergeCell ref="F4:J4"/>
    <mergeCell ref="A6:D6"/>
    <mergeCell ref="A1:J1"/>
    <mergeCell ref="A2:J2"/>
    <mergeCell ref="A7:E7"/>
  </mergeCells>
  <pageMargins left="0.39370078740157483" right="0.39370078740157483" top="0.98425196850393704" bottom="0.39370078740157483" header="0.39370078740157483" footer="0.39370078740157483"/>
  <pageSetup paperSize="9" scale="67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176"/>
  <sheetViews>
    <sheetView tabSelected="1"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A29" sqref="A29"/>
    </sheetView>
  </sheetViews>
  <sheetFormatPr defaultRowHeight="15" x14ac:dyDescent="0.25"/>
  <cols>
    <col min="1" max="1" width="85.5703125" style="35" customWidth="1"/>
    <col min="2" max="4" width="5.85546875" style="35" customWidth="1"/>
    <col min="5" max="7" width="19" style="35" customWidth="1"/>
    <col min="8" max="16384" width="9.140625" style="35"/>
  </cols>
  <sheetData>
    <row r="1" spans="1:7" ht="43.5" customHeight="1" x14ac:dyDescent="0.25">
      <c r="A1" s="46" t="s">
        <v>164</v>
      </c>
      <c r="B1" s="43"/>
      <c r="C1" s="43"/>
      <c r="D1" s="43"/>
      <c r="E1" s="43"/>
      <c r="F1" s="43"/>
      <c r="G1" s="43"/>
    </row>
    <row r="2" spans="1:7" ht="18.75" x14ac:dyDescent="0.3">
      <c r="A2" s="47" t="s">
        <v>160</v>
      </c>
      <c r="B2" s="47"/>
      <c r="C2" s="47"/>
      <c r="D2" s="47"/>
      <c r="E2" s="47"/>
      <c r="F2" s="47"/>
      <c r="G2" s="47"/>
    </row>
    <row r="3" spans="1:7" ht="18.75" x14ac:dyDescent="0.3">
      <c r="A3" s="36"/>
      <c r="B3" s="36"/>
      <c r="C3" s="36"/>
      <c r="D3" s="36"/>
      <c r="E3" s="36"/>
      <c r="F3" s="36"/>
      <c r="G3" s="37" t="s">
        <v>161</v>
      </c>
    </row>
    <row r="4" spans="1:7" ht="30.75" customHeight="1" x14ac:dyDescent="0.25">
      <c r="A4" s="42" t="s">
        <v>0</v>
      </c>
      <c r="B4" s="45" t="s">
        <v>1</v>
      </c>
      <c r="C4" s="45" t="s">
        <v>2</v>
      </c>
      <c r="D4" s="45" t="s">
        <v>3</v>
      </c>
      <c r="E4" s="42" t="s">
        <v>151</v>
      </c>
      <c r="F4" s="42" t="s">
        <v>152</v>
      </c>
      <c r="G4" s="42"/>
    </row>
    <row r="5" spans="1:7" ht="117.75" customHeight="1" x14ac:dyDescent="0.25">
      <c r="A5" s="42"/>
      <c r="B5" s="45"/>
      <c r="C5" s="45"/>
      <c r="D5" s="45" t="s">
        <v>4</v>
      </c>
      <c r="E5" s="42"/>
      <c r="F5" s="41" t="s">
        <v>162</v>
      </c>
      <c r="G5" s="41" t="s">
        <v>163</v>
      </c>
    </row>
    <row r="6" spans="1:7" ht="15.75" x14ac:dyDescent="0.25">
      <c r="A6" s="42" t="s">
        <v>153</v>
      </c>
      <c r="B6" s="42"/>
      <c r="C6" s="42"/>
      <c r="D6" s="42"/>
      <c r="E6" s="5">
        <f>+E22+E27+E29</f>
        <v>18274861.879689999</v>
      </c>
      <c r="F6" s="5">
        <f t="shared" ref="F6:G6" si="0">+F22+F27+F29</f>
        <v>16285239.142000001</v>
      </c>
      <c r="G6" s="5">
        <f t="shared" si="0"/>
        <v>1989622.7376900003</v>
      </c>
    </row>
    <row r="7" spans="1:7" ht="15.75" x14ac:dyDescent="0.25">
      <c r="A7" s="44" t="s">
        <v>5</v>
      </c>
      <c r="B7" s="44"/>
      <c r="C7" s="44"/>
      <c r="D7" s="44"/>
      <c r="E7" s="44"/>
      <c r="F7" s="39"/>
      <c r="G7" s="39"/>
    </row>
    <row r="8" spans="1:7" ht="15.75" x14ac:dyDescent="0.25">
      <c r="A8" s="19" t="s">
        <v>6</v>
      </c>
      <c r="B8" s="1">
        <v>41</v>
      </c>
      <c r="C8" s="1">
        <v>10</v>
      </c>
      <c r="D8" s="1" t="s">
        <v>7</v>
      </c>
      <c r="E8" s="2">
        <f t="shared" ref="E8:G8" si="1">E9</f>
        <v>10554986.589950001</v>
      </c>
      <c r="F8" s="2">
        <f t="shared" si="1"/>
        <v>8879946.472000001</v>
      </c>
      <c r="G8" s="2">
        <f t="shared" si="1"/>
        <v>1675040.1179500001</v>
      </c>
    </row>
    <row r="9" spans="1:7" ht="15.75" x14ac:dyDescent="0.25">
      <c r="A9" s="19" t="s">
        <v>8</v>
      </c>
      <c r="B9" s="1">
        <v>41</v>
      </c>
      <c r="C9" s="1">
        <v>11</v>
      </c>
      <c r="D9" s="1" t="s">
        <v>7</v>
      </c>
      <c r="E9" s="2">
        <f t="shared" ref="E9:G9" si="2">E10+E11</f>
        <v>10554986.589950001</v>
      </c>
      <c r="F9" s="2">
        <f t="shared" si="2"/>
        <v>8879946.472000001</v>
      </c>
      <c r="G9" s="2">
        <f t="shared" si="2"/>
        <v>1675040.1179500001</v>
      </c>
    </row>
    <row r="10" spans="1:7" ht="15.75" x14ac:dyDescent="0.25">
      <c r="A10" s="20" t="s">
        <v>9</v>
      </c>
      <c r="B10" s="3">
        <v>41</v>
      </c>
      <c r="C10" s="3">
        <v>11</v>
      </c>
      <c r="D10" s="3">
        <v>100</v>
      </c>
      <c r="E10" s="4">
        <f>SUM(F10:G10)</f>
        <v>10554986.589950001</v>
      </c>
      <c r="F10" s="4">
        <v>8879946.472000001</v>
      </c>
      <c r="G10" s="4">
        <v>1675040.1179500001</v>
      </c>
    </row>
    <row r="11" spans="1:7" s="34" customFormat="1" ht="15.75" hidden="1" x14ac:dyDescent="0.25">
      <c r="A11" s="20" t="s">
        <v>10</v>
      </c>
      <c r="B11" s="3">
        <v>41</v>
      </c>
      <c r="C11" s="3">
        <v>11</v>
      </c>
      <c r="D11" s="3">
        <v>200</v>
      </c>
      <c r="E11" s="2">
        <f t="shared" ref="E11:G11" si="3">E12</f>
        <v>0</v>
      </c>
      <c r="F11" s="2">
        <f t="shared" si="3"/>
        <v>0</v>
      </c>
      <c r="G11" s="2">
        <f t="shared" si="3"/>
        <v>0</v>
      </c>
    </row>
    <row r="12" spans="1:7" s="34" customFormat="1" ht="31.5" hidden="1" x14ac:dyDescent="0.25">
      <c r="A12" s="20" t="s">
        <v>11</v>
      </c>
      <c r="B12" s="3">
        <v>41</v>
      </c>
      <c r="C12" s="3">
        <v>11</v>
      </c>
      <c r="D12" s="3">
        <v>210</v>
      </c>
      <c r="E12" s="4">
        <f>SUM(F12:G12)</f>
        <v>0</v>
      </c>
      <c r="F12" s="4"/>
      <c r="G12" s="4"/>
    </row>
    <row r="13" spans="1:7" s="34" customFormat="1" ht="15.75" hidden="1" x14ac:dyDescent="0.25">
      <c r="A13" s="20" t="s">
        <v>12</v>
      </c>
      <c r="B13" s="3">
        <v>42</v>
      </c>
      <c r="C13" s="3">
        <v>99</v>
      </c>
      <c r="D13" s="3">
        <v>100</v>
      </c>
      <c r="E13" s="4">
        <f>SUM(F13:G13)</f>
        <v>0</v>
      </c>
      <c r="F13" s="4"/>
      <c r="G13" s="4"/>
    </row>
    <row r="14" spans="1:7" ht="15.75" x14ac:dyDescent="0.25">
      <c r="A14" s="21" t="s">
        <v>13</v>
      </c>
      <c r="B14" s="3">
        <v>47</v>
      </c>
      <c r="C14" s="3">
        <v>11</v>
      </c>
      <c r="D14" s="3">
        <v>100</v>
      </c>
      <c r="E14" s="2">
        <f t="shared" ref="E14:G14" si="4">E15+E16+E17</f>
        <v>412624.24000000005</v>
      </c>
      <c r="F14" s="2">
        <f t="shared" si="4"/>
        <v>324682.48499999999</v>
      </c>
      <c r="G14" s="2">
        <f t="shared" si="4"/>
        <v>87941.755000000005</v>
      </c>
    </row>
    <row r="15" spans="1:7" ht="15.75" x14ac:dyDescent="0.25">
      <c r="A15" s="20" t="s">
        <v>14</v>
      </c>
      <c r="B15" s="3">
        <v>47</v>
      </c>
      <c r="C15" s="3">
        <v>11</v>
      </c>
      <c r="D15" s="3" t="s">
        <v>15</v>
      </c>
      <c r="E15" s="4">
        <f t="shared" ref="E15:E21" si="5">SUM(F15:G15)</f>
        <v>321686.61600000004</v>
      </c>
      <c r="F15" s="4">
        <v>233744.861</v>
      </c>
      <c r="G15" s="4">
        <v>87941.755000000005</v>
      </c>
    </row>
    <row r="16" spans="1:7" ht="15.75" x14ac:dyDescent="0.25">
      <c r="A16" s="20" t="s">
        <v>16</v>
      </c>
      <c r="B16" s="3">
        <v>47</v>
      </c>
      <c r="C16" s="3">
        <v>11</v>
      </c>
      <c r="D16" s="3">
        <v>150</v>
      </c>
      <c r="E16" s="4">
        <f t="shared" si="5"/>
        <v>90937.623999999996</v>
      </c>
      <c r="F16" s="4">
        <v>90937.623999999996</v>
      </c>
      <c r="G16" s="4"/>
    </row>
    <row r="17" spans="1:7" s="34" customFormat="1" ht="31.5" hidden="1" x14ac:dyDescent="0.25">
      <c r="A17" s="20" t="s">
        <v>17</v>
      </c>
      <c r="B17" s="3">
        <v>47</v>
      </c>
      <c r="C17" s="3">
        <v>11</v>
      </c>
      <c r="D17" s="3">
        <v>170</v>
      </c>
      <c r="E17" s="4">
        <f t="shared" si="5"/>
        <v>0</v>
      </c>
      <c r="F17" s="4"/>
      <c r="G17" s="4"/>
    </row>
    <row r="18" spans="1:7" s="34" customFormat="1" ht="47.25" hidden="1" x14ac:dyDescent="0.25">
      <c r="A18" s="20" t="s">
        <v>18</v>
      </c>
      <c r="B18" s="3">
        <v>47</v>
      </c>
      <c r="C18" s="3">
        <v>21</v>
      </c>
      <c r="D18" s="3">
        <v>100</v>
      </c>
      <c r="E18" s="4">
        <f t="shared" si="5"/>
        <v>0</v>
      </c>
      <c r="F18" s="4"/>
      <c r="G18" s="4"/>
    </row>
    <row r="19" spans="1:7" s="34" customFormat="1" ht="15.75" hidden="1" x14ac:dyDescent="0.25">
      <c r="A19" s="20" t="s">
        <v>19</v>
      </c>
      <c r="B19" s="3">
        <v>47</v>
      </c>
      <c r="C19" s="3">
        <v>21</v>
      </c>
      <c r="D19" s="3">
        <v>200</v>
      </c>
      <c r="E19" s="4">
        <f t="shared" si="5"/>
        <v>0</v>
      </c>
      <c r="F19" s="4"/>
      <c r="G19" s="4"/>
    </row>
    <row r="20" spans="1:7" s="34" customFormat="1" ht="15.75" hidden="1" x14ac:dyDescent="0.25">
      <c r="A20" s="20" t="s">
        <v>20</v>
      </c>
      <c r="B20" s="3">
        <v>47</v>
      </c>
      <c r="C20" s="3">
        <v>21</v>
      </c>
      <c r="D20" s="3">
        <v>300</v>
      </c>
      <c r="E20" s="4">
        <f t="shared" si="5"/>
        <v>0</v>
      </c>
      <c r="F20" s="4"/>
      <c r="G20" s="4"/>
    </row>
    <row r="21" spans="1:7" s="34" customFormat="1" ht="15.75" hidden="1" x14ac:dyDescent="0.25">
      <c r="A21" s="20" t="s">
        <v>21</v>
      </c>
      <c r="B21" s="3">
        <v>48</v>
      </c>
      <c r="C21" s="3">
        <v>21</v>
      </c>
      <c r="D21" s="3">
        <v>400</v>
      </c>
      <c r="E21" s="4">
        <f t="shared" si="5"/>
        <v>0</v>
      </c>
      <c r="F21" s="4"/>
      <c r="G21" s="4"/>
    </row>
    <row r="22" spans="1:7" ht="15.75" x14ac:dyDescent="0.25">
      <c r="A22" s="22" t="s">
        <v>22</v>
      </c>
      <c r="B22" s="23"/>
      <c r="C22" s="23"/>
      <c r="D22" s="23"/>
      <c r="E22" s="2">
        <f t="shared" ref="E22:G22" si="6">E8+E13+E14+E18+E19+E20+E21</f>
        <v>10967610.829950001</v>
      </c>
      <c r="F22" s="2">
        <f t="shared" si="6"/>
        <v>9204628.9570000004</v>
      </c>
      <c r="G22" s="2">
        <f t="shared" si="6"/>
        <v>1762981.8729500002</v>
      </c>
    </row>
    <row r="23" spans="1:7" ht="15.75" x14ac:dyDescent="0.25">
      <c r="A23" s="44" t="s">
        <v>55</v>
      </c>
      <c r="B23" s="44"/>
      <c r="C23" s="44"/>
      <c r="D23" s="44"/>
      <c r="E23" s="44"/>
      <c r="F23" s="39"/>
      <c r="G23" s="39"/>
    </row>
    <row r="24" spans="1:7" ht="15.75" x14ac:dyDescent="0.25">
      <c r="A24" s="20" t="s">
        <v>56</v>
      </c>
      <c r="B24" s="3" t="s">
        <v>57</v>
      </c>
      <c r="C24" s="3" t="s">
        <v>58</v>
      </c>
      <c r="D24" s="3" t="s">
        <v>59</v>
      </c>
      <c r="E24" s="4">
        <f>SUM(F24:G24)</f>
        <v>2284136.0497400002</v>
      </c>
      <c r="F24" s="4">
        <v>2080610.1850000001</v>
      </c>
      <c r="G24" s="4">
        <v>203525.86473999999</v>
      </c>
    </row>
    <row r="25" spans="1:7" s="34" customFormat="1" ht="15.75" hidden="1" x14ac:dyDescent="0.25">
      <c r="A25" s="20" t="s">
        <v>60</v>
      </c>
      <c r="B25" s="3" t="s">
        <v>57</v>
      </c>
      <c r="C25" s="3" t="s">
        <v>58</v>
      </c>
      <c r="D25" s="3" t="s">
        <v>61</v>
      </c>
      <c r="E25" s="4">
        <f>SUM(F25:G25)</f>
        <v>0</v>
      </c>
      <c r="F25" s="4"/>
      <c r="G25" s="4"/>
    </row>
    <row r="26" spans="1:7" s="34" customFormat="1" ht="15.75" hidden="1" x14ac:dyDescent="0.25">
      <c r="A26" s="20" t="s">
        <v>62</v>
      </c>
      <c r="B26" s="3" t="s">
        <v>57</v>
      </c>
      <c r="C26" s="3" t="s">
        <v>63</v>
      </c>
      <c r="D26" s="3" t="s">
        <v>7</v>
      </c>
      <c r="E26" s="4">
        <f>SUM(F26:G26)</f>
        <v>0</v>
      </c>
      <c r="F26" s="4"/>
      <c r="G26" s="4"/>
    </row>
    <row r="27" spans="1:7" ht="15.75" x14ac:dyDescent="0.25">
      <c r="A27" s="22" t="s">
        <v>64</v>
      </c>
      <c r="B27" s="24"/>
      <c r="C27" s="24"/>
      <c r="D27" s="24"/>
      <c r="E27" s="2">
        <f t="shared" ref="E27:G27" si="7">E24+E25+E26</f>
        <v>2284136.0497400002</v>
      </c>
      <c r="F27" s="2">
        <f t="shared" si="7"/>
        <v>2080610.1850000001</v>
      </c>
      <c r="G27" s="2">
        <f t="shared" si="7"/>
        <v>203525.86473999999</v>
      </c>
    </row>
    <row r="28" spans="1:7" ht="15.75" x14ac:dyDescent="0.25">
      <c r="A28" s="42" t="s">
        <v>23</v>
      </c>
      <c r="B28" s="42"/>
      <c r="C28" s="42"/>
      <c r="D28" s="42"/>
      <c r="E28" s="42"/>
      <c r="F28" s="39"/>
      <c r="G28" s="39"/>
    </row>
    <row r="29" spans="1:7" ht="15.75" x14ac:dyDescent="0.25">
      <c r="A29" s="25" t="s">
        <v>24</v>
      </c>
      <c r="B29" s="26"/>
      <c r="C29" s="26"/>
      <c r="D29" s="26"/>
      <c r="E29" s="8">
        <f>E31+E97+E141+E163</f>
        <v>5023115</v>
      </c>
      <c r="F29" s="8">
        <f t="shared" ref="F29:G29" si="8">F31+F97+F141+F163</f>
        <v>5000000</v>
      </c>
      <c r="G29" s="8">
        <f t="shared" si="8"/>
        <v>23115</v>
      </c>
    </row>
    <row r="30" spans="1:7" ht="15.75" x14ac:dyDescent="0.25">
      <c r="A30" s="27" t="s">
        <v>25</v>
      </c>
      <c r="B30" s="7"/>
      <c r="C30" s="7"/>
      <c r="D30" s="7"/>
      <c r="E30" s="8"/>
      <c r="F30" s="8"/>
      <c r="G30" s="8"/>
    </row>
    <row r="31" spans="1:7" ht="15.75" x14ac:dyDescent="0.25">
      <c r="A31" s="28" t="s">
        <v>26</v>
      </c>
      <c r="B31" s="3">
        <v>42</v>
      </c>
      <c r="C31" s="3" t="s">
        <v>27</v>
      </c>
      <c r="D31" s="3" t="s">
        <v>7</v>
      </c>
      <c r="E31" s="8">
        <f>E32+E35+E41+E57+E70+E89</f>
        <v>3300</v>
      </c>
      <c r="F31" s="8">
        <f t="shared" ref="F31:G31" si="9">F32+F35+F41+F57+F70+F89</f>
        <v>0</v>
      </c>
      <c r="G31" s="8">
        <f t="shared" si="9"/>
        <v>3300</v>
      </c>
    </row>
    <row r="32" spans="1:7" ht="15.75" hidden="1" x14ac:dyDescent="0.25">
      <c r="A32" s="28" t="s">
        <v>28</v>
      </c>
      <c r="B32" s="3">
        <v>42</v>
      </c>
      <c r="C32" s="3">
        <v>10</v>
      </c>
      <c r="D32" s="3" t="s">
        <v>7</v>
      </c>
      <c r="E32" s="9">
        <f>E33+E34</f>
        <v>0</v>
      </c>
      <c r="F32" s="9">
        <f>F33+F34</f>
        <v>0</v>
      </c>
      <c r="G32" s="9">
        <f t="shared" ref="G32" si="10">G33+G34</f>
        <v>0</v>
      </c>
    </row>
    <row r="33" spans="1:7" ht="15.75" hidden="1" x14ac:dyDescent="0.25">
      <c r="A33" s="28" t="s">
        <v>65</v>
      </c>
      <c r="B33" s="3">
        <v>42</v>
      </c>
      <c r="C33" s="3">
        <v>11</v>
      </c>
      <c r="D33" s="3" t="s">
        <v>7</v>
      </c>
      <c r="E33" s="4">
        <f>SUM(F33:G33)</f>
        <v>0</v>
      </c>
      <c r="F33" s="4"/>
      <c r="G33" s="10"/>
    </row>
    <row r="34" spans="1:7" ht="15.75" hidden="1" x14ac:dyDescent="0.25">
      <c r="A34" s="28" t="s">
        <v>29</v>
      </c>
      <c r="B34" s="3">
        <v>42</v>
      </c>
      <c r="C34" s="3">
        <v>12</v>
      </c>
      <c r="D34" s="3" t="s">
        <v>7</v>
      </c>
      <c r="E34" s="4">
        <f>SUM(F34:G34)</f>
        <v>0</v>
      </c>
      <c r="F34" s="4"/>
      <c r="G34" s="10"/>
    </row>
    <row r="35" spans="1:7" ht="15.75" hidden="1" x14ac:dyDescent="0.25">
      <c r="A35" s="28" t="s">
        <v>66</v>
      </c>
      <c r="B35" s="3">
        <v>42</v>
      </c>
      <c r="C35" s="3">
        <v>20</v>
      </c>
      <c r="D35" s="3" t="s">
        <v>7</v>
      </c>
      <c r="E35" s="9">
        <f>E36+E37+E38+E39+E40</f>
        <v>0</v>
      </c>
      <c r="F35" s="9">
        <f t="shared" ref="F35:G35" si="11">F36+F37+F38+F39+F40</f>
        <v>0</v>
      </c>
      <c r="G35" s="9">
        <f t="shared" si="11"/>
        <v>0</v>
      </c>
    </row>
    <row r="36" spans="1:7" ht="15.75" hidden="1" x14ac:dyDescent="0.25">
      <c r="A36" s="28" t="s">
        <v>67</v>
      </c>
      <c r="B36" s="3">
        <v>42</v>
      </c>
      <c r="C36" s="3">
        <v>21</v>
      </c>
      <c r="D36" s="3" t="s">
        <v>7</v>
      </c>
      <c r="E36" s="4">
        <f>SUM(F36:G36)</f>
        <v>0</v>
      </c>
      <c r="F36" s="4"/>
      <c r="G36" s="10"/>
    </row>
    <row r="37" spans="1:7" s="34" customFormat="1" ht="15.75" hidden="1" x14ac:dyDescent="0.25">
      <c r="A37" s="28" t="s">
        <v>68</v>
      </c>
      <c r="B37" s="3">
        <v>42</v>
      </c>
      <c r="C37" s="3">
        <v>22</v>
      </c>
      <c r="D37" s="3" t="s">
        <v>7</v>
      </c>
      <c r="E37" s="4">
        <f>SUM(F37:G37)</f>
        <v>0</v>
      </c>
      <c r="F37" s="4"/>
      <c r="G37" s="16"/>
    </row>
    <row r="38" spans="1:7" ht="15.75" hidden="1" x14ac:dyDescent="0.25">
      <c r="A38" s="28" t="s">
        <v>69</v>
      </c>
      <c r="B38" s="3">
        <v>42</v>
      </c>
      <c r="C38" s="3">
        <v>23</v>
      </c>
      <c r="D38" s="3" t="s">
        <v>7</v>
      </c>
      <c r="E38" s="4">
        <f>SUM(F38:G38)</f>
        <v>0</v>
      </c>
      <c r="F38" s="4"/>
      <c r="G38" s="6"/>
    </row>
    <row r="39" spans="1:7" ht="15.75" hidden="1" x14ac:dyDescent="0.25">
      <c r="A39" s="28" t="s">
        <v>70</v>
      </c>
      <c r="B39" s="3">
        <v>42</v>
      </c>
      <c r="C39" s="3">
        <v>24</v>
      </c>
      <c r="D39" s="3" t="s">
        <v>7</v>
      </c>
      <c r="E39" s="4">
        <f>SUM(F39:G39)</f>
        <v>0</v>
      </c>
      <c r="F39" s="4"/>
      <c r="G39" s="10"/>
    </row>
    <row r="40" spans="1:7" ht="47.25" hidden="1" x14ac:dyDescent="0.25">
      <c r="A40" s="28" t="s">
        <v>71</v>
      </c>
      <c r="B40" s="3">
        <v>42</v>
      </c>
      <c r="C40" s="3">
        <v>25</v>
      </c>
      <c r="D40" s="3" t="s">
        <v>7</v>
      </c>
      <c r="E40" s="4">
        <f>SUM(F40:G40)</f>
        <v>0</v>
      </c>
      <c r="F40" s="4"/>
      <c r="G40" s="6"/>
    </row>
    <row r="41" spans="1:7" ht="15.75" hidden="1" x14ac:dyDescent="0.25">
      <c r="A41" s="28" t="s">
        <v>72</v>
      </c>
      <c r="B41" s="3">
        <v>42</v>
      </c>
      <c r="C41" s="3">
        <v>30</v>
      </c>
      <c r="D41" s="3" t="s">
        <v>7</v>
      </c>
      <c r="E41" s="8">
        <f>E42+E43+E46+E49+E56</f>
        <v>0</v>
      </c>
      <c r="F41" s="8">
        <f t="shared" ref="F41:G41" si="12">F42+F43+F46+F49+F56</f>
        <v>0</v>
      </c>
      <c r="G41" s="8">
        <f t="shared" si="12"/>
        <v>0</v>
      </c>
    </row>
    <row r="42" spans="1:7" s="34" customFormat="1" ht="15.75" hidden="1" x14ac:dyDescent="0.25">
      <c r="A42" s="28" t="s">
        <v>73</v>
      </c>
      <c r="B42" s="3">
        <v>42</v>
      </c>
      <c r="C42" s="3">
        <v>31</v>
      </c>
      <c r="D42" s="3" t="s">
        <v>7</v>
      </c>
      <c r="E42" s="4">
        <f>SUM(F42:G42)</f>
        <v>0</v>
      </c>
      <c r="F42" s="12"/>
      <c r="G42" s="12"/>
    </row>
    <row r="43" spans="1:7" s="34" customFormat="1" ht="15.75" hidden="1" x14ac:dyDescent="0.25">
      <c r="A43" s="28" t="s">
        <v>74</v>
      </c>
      <c r="B43" s="3">
        <v>42</v>
      </c>
      <c r="C43" s="3">
        <v>32</v>
      </c>
      <c r="D43" s="3" t="s">
        <v>7</v>
      </c>
      <c r="E43" s="17">
        <f>E44+E45</f>
        <v>0</v>
      </c>
      <c r="F43" s="17">
        <f t="shared" ref="F43:G43" si="13">F44+F45</f>
        <v>0</v>
      </c>
      <c r="G43" s="17">
        <f t="shared" si="13"/>
        <v>0</v>
      </c>
    </row>
    <row r="44" spans="1:7" s="34" customFormat="1" ht="15.75" hidden="1" x14ac:dyDescent="0.25">
      <c r="A44" s="29" t="s">
        <v>75</v>
      </c>
      <c r="B44" s="3">
        <v>42</v>
      </c>
      <c r="C44" s="3">
        <v>32</v>
      </c>
      <c r="D44" s="3">
        <v>100</v>
      </c>
      <c r="E44" s="4">
        <f>SUM(F44:G44)</f>
        <v>0</v>
      </c>
      <c r="F44" s="18"/>
      <c r="G44" s="18"/>
    </row>
    <row r="45" spans="1:7" s="34" customFormat="1" ht="15.75" hidden="1" x14ac:dyDescent="0.25">
      <c r="A45" s="28" t="s">
        <v>76</v>
      </c>
      <c r="B45" s="3">
        <v>42</v>
      </c>
      <c r="C45" s="3">
        <v>32</v>
      </c>
      <c r="D45" s="3">
        <v>200</v>
      </c>
      <c r="E45" s="4">
        <f>SUM(F45:G45)</f>
        <v>0</v>
      </c>
      <c r="F45" s="16"/>
      <c r="G45" s="16"/>
    </row>
    <row r="46" spans="1:7" s="34" customFormat="1" ht="15.75" hidden="1" x14ac:dyDescent="0.25">
      <c r="A46" s="28" t="s">
        <v>77</v>
      </c>
      <c r="B46" s="3">
        <v>42</v>
      </c>
      <c r="C46" s="3">
        <v>33</v>
      </c>
      <c r="D46" s="3" t="s">
        <v>7</v>
      </c>
      <c r="E46" s="17">
        <f>E47+E48</f>
        <v>0</v>
      </c>
      <c r="F46" s="17">
        <f t="shared" ref="F46:G46" si="14">F47+F48</f>
        <v>0</v>
      </c>
      <c r="G46" s="17">
        <f t="shared" si="14"/>
        <v>0</v>
      </c>
    </row>
    <row r="47" spans="1:7" s="34" customFormat="1" ht="15.75" hidden="1" x14ac:dyDescent="0.25">
      <c r="A47" s="28" t="s">
        <v>78</v>
      </c>
      <c r="B47" s="3">
        <v>42</v>
      </c>
      <c r="C47" s="3">
        <v>33</v>
      </c>
      <c r="D47" s="3">
        <v>100</v>
      </c>
      <c r="E47" s="4">
        <f>SUM(F47:G47)</f>
        <v>0</v>
      </c>
      <c r="F47" s="12"/>
      <c r="G47" s="12"/>
    </row>
    <row r="48" spans="1:7" s="34" customFormat="1" ht="15.75" hidden="1" x14ac:dyDescent="0.25">
      <c r="A48" s="28" t="s">
        <v>79</v>
      </c>
      <c r="B48" s="3">
        <v>42</v>
      </c>
      <c r="C48" s="3">
        <v>33</v>
      </c>
      <c r="D48" s="3">
        <v>900</v>
      </c>
      <c r="E48" s="4">
        <f>SUM(F48:G48)</f>
        <v>0</v>
      </c>
      <c r="F48" s="12"/>
      <c r="G48" s="12"/>
    </row>
    <row r="49" spans="1:7" ht="15.75" hidden="1" x14ac:dyDescent="0.25">
      <c r="A49" s="28" t="s">
        <v>43</v>
      </c>
      <c r="B49" s="3">
        <v>42</v>
      </c>
      <c r="C49" s="3">
        <v>34</v>
      </c>
      <c r="D49" s="3" t="s">
        <v>7</v>
      </c>
      <c r="E49" s="8">
        <f>E50+E51</f>
        <v>0</v>
      </c>
      <c r="F49" s="8">
        <f t="shared" ref="F49:G49" si="15">F50+F51</f>
        <v>0</v>
      </c>
      <c r="G49" s="8">
        <f t="shared" si="15"/>
        <v>0</v>
      </c>
    </row>
    <row r="50" spans="1:7" ht="15.75" hidden="1" x14ac:dyDescent="0.25">
      <c r="A50" s="28" t="s">
        <v>80</v>
      </c>
      <c r="B50" s="3">
        <v>42</v>
      </c>
      <c r="C50" s="3">
        <v>34</v>
      </c>
      <c r="D50" s="3">
        <v>100</v>
      </c>
      <c r="E50" s="4">
        <f>SUM(F50:G50)</f>
        <v>0</v>
      </c>
      <c r="F50" s="4"/>
      <c r="G50" s="10"/>
    </row>
    <row r="51" spans="1:7" ht="15.75" hidden="1" x14ac:dyDescent="0.25">
      <c r="A51" s="28" t="s">
        <v>81</v>
      </c>
      <c r="B51" s="3">
        <v>42</v>
      </c>
      <c r="C51" s="3">
        <v>34</v>
      </c>
      <c r="D51" s="3">
        <v>900</v>
      </c>
      <c r="E51" s="11">
        <f>E52+E53+E54+E55</f>
        <v>0</v>
      </c>
      <c r="F51" s="11">
        <f t="shared" ref="F51:G51" si="16">F52+F53+F54+F55</f>
        <v>0</v>
      </c>
      <c r="G51" s="11">
        <f t="shared" si="16"/>
        <v>0</v>
      </c>
    </row>
    <row r="52" spans="1:7" s="34" customFormat="1" ht="15.75" hidden="1" x14ac:dyDescent="0.25">
      <c r="A52" s="28" t="s">
        <v>82</v>
      </c>
      <c r="B52" s="3">
        <v>42</v>
      </c>
      <c r="C52" s="3">
        <v>34</v>
      </c>
      <c r="D52" s="3">
        <v>910</v>
      </c>
      <c r="E52" s="4">
        <f>SUM(F52:G52)</f>
        <v>0</v>
      </c>
      <c r="F52" s="10"/>
      <c r="G52" s="10"/>
    </row>
    <row r="53" spans="1:7" ht="15.75" hidden="1" x14ac:dyDescent="0.25">
      <c r="A53" s="28" t="s">
        <v>83</v>
      </c>
      <c r="B53" s="3">
        <v>42</v>
      </c>
      <c r="C53" s="3">
        <v>34</v>
      </c>
      <c r="D53" s="3">
        <v>920</v>
      </c>
      <c r="E53" s="4">
        <f>SUM(F53:G53)</f>
        <v>0</v>
      </c>
      <c r="F53" s="4"/>
      <c r="G53" s="9"/>
    </row>
    <row r="54" spans="1:7" s="34" customFormat="1" ht="15.75" hidden="1" x14ac:dyDescent="0.25">
      <c r="A54" s="28" t="s">
        <v>84</v>
      </c>
      <c r="B54" s="3">
        <v>42</v>
      </c>
      <c r="C54" s="3">
        <v>34</v>
      </c>
      <c r="D54" s="3">
        <v>930</v>
      </c>
      <c r="E54" s="4">
        <f>SUM(F54:G54)</f>
        <v>0</v>
      </c>
      <c r="F54" s="16"/>
      <c r="G54" s="16"/>
    </row>
    <row r="55" spans="1:7" s="34" customFormat="1" ht="15.75" hidden="1" x14ac:dyDescent="0.25">
      <c r="A55" s="28" t="s">
        <v>44</v>
      </c>
      <c r="B55" s="3">
        <v>42</v>
      </c>
      <c r="C55" s="3">
        <v>34</v>
      </c>
      <c r="D55" s="3">
        <v>990</v>
      </c>
      <c r="E55" s="4">
        <f>SUM(F55:G55)</f>
        <v>0</v>
      </c>
      <c r="F55" s="12"/>
      <c r="G55" s="12"/>
    </row>
    <row r="56" spans="1:7" s="34" customFormat="1" ht="15.75" hidden="1" x14ac:dyDescent="0.25">
      <c r="A56" s="28" t="s">
        <v>85</v>
      </c>
      <c r="B56" s="3">
        <v>42</v>
      </c>
      <c r="C56" s="3">
        <v>39</v>
      </c>
      <c r="D56" s="3" t="s">
        <v>7</v>
      </c>
      <c r="E56" s="4">
        <f>SUM(F56:G56)</f>
        <v>0</v>
      </c>
      <c r="F56" s="16"/>
      <c r="G56" s="16"/>
    </row>
    <row r="57" spans="1:7" s="34" customFormat="1" ht="15.75" hidden="1" x14ac:dyDescent="0.25">
      <c r="A57" s="28" t="s">
        <v>86</v>
      </c>
      <c r="B57" s="3">
        <v>42</v>
      </c>
      <c r="C57" s="3">
        <v>40</v>
      </c>
      <c r="D57" s="3" t="s">
        <v>7</v>
      </c>
      <c r="E57" s="11">
        <f>E58+E59+E62+E63+E69</f>
        <v>0</v>
      </c>
      <c r="F57" s="11">
        <f t="shared" ref="F57:G57" si="17">F58+F59+F62+F63+F69</f>
        <v>0</v>
      </c>
      <c r="G57" s="11">
        <f t="shared" si="17"/>
        <v>0</v>
      </c>
    </row>
    <row r="58" spans="1:7" s="34" customFormat="1" ht="15.75" hidden="1" x14ac:dyDescent="0.25">
      <c r="A58" s="28" t="s">
        <v>73</v>
      </c>
      <c r="B58" s="3">
        <v>42</v>
      </c>
      <c r="C58" s="3">
        <v>41</v>
      </c>
      <c r="D58" s="3" t="s">
        <v>7</v>
      </c>
      <c r="E58" s="4">
        <f>SUM(F58:G58)</f>
        <v>0</v>
      </c>
      <c r="F58" s="18"/>
      <c r="G58" s="18"/>
    </row>
    <row r="59" spans="1:7" s="34" customFormat="1" ht="15.75" hidden="1" x14ac:dyDescent="0.25">
      <c r="A59" s="28" t="s">
        <v>74</v>
      </c>
      <c r="B59" s="3">
        <v>42</v>
      </c>
      <c r="C59" s="3">
        <v>42</v>
      </c>
      <c r="D59" s="3" t="s">
        <v>7</v>
      </c>
      <c r="E59" s="15">
        <f>E60+E61</f>
        <v>0</v>
      </c>
      <c r="F59" s="15">
        <f t="shared" ref="F59:G59" si="18">F60+F61</f>
        <v>0</v>
      </c>
      <c r="G59" s="15">
        <f t="shared" si="18"/>
        <v>0</v>
      </c>
    </row>
    <row r="60" spans="1:7" s="34" customFormat="1" ht="15.75" hidden="1" x14ac:dyDescent="0.25">
      <c r="A60" s="29" t="s">
        <v>75</v>
      </c>
      <c r="B60" s="3">
        <v>42</v>
      </c>
      <c r="C60" s="3">
        <v>42</v>
      </c>
      <c r="D60" s="3">
        <v>100</v>
      </c>
      <c r="E60" s="4">
        <f>SUM(F60:G60)</f>
        <v>0</v>
      </c>
      <c r="F60" s="18"/>
      <c r="G60" s="18"/>
    </row>
    <row r="61" spans="1:7" s="34" customFormat="1" ht="15.75" hidden="1" x14ac:dyDescent="0.25">
      <c r="A61" s="28" t="s">
        <v>76</v>
      </c>
      <c r="B61" s="3">
        <v>42</v>
      </c>
      <c r="C61" s="3">
        <v>42</v>
      </c>
      <c r="D61" s="3">
        <v>200</v>
      </c>
      <c r="E61" s="4">
        <f>SUM(F61:G61)</f>
        <v>0</v>
      </c>
      <c r="F61" s="18"/>
      <c r="G61" s="18"/>
    </row>
    <row r="62" spans="1:7" s="34" customFormat="1" ht="15.75" hidden="1" x14ac:dyDescent="0.25">
      <c r="A62" s="28" t="s">
        <v>77</v>
      </c>
      <c r="B62" s="3">
        <v>42</v>
      </c>
      <c r="C62" s="3">
        <v>43</v>
      </c>
      <c r="D62" s="3" t="s">
        <v>7</v>
      </c>
      <c r="E62" s="4">
        <f>SUM(F62:G62)</f>
        <v>0</v>
      </c>
      <c r="F62" s="12"/>
      <c r="G62" s="12"/>
    </row>
    <row r="63" spans="1:7" s="34" customFormat="1" ht="15.75" hidden="1" x14ac:dyDescent="0.25">
      <c r="A63" s="28" t="s">
        <v>43</v>
      </c>
      <c r="B63" s="3">
        <v>42</v>
      </c>
      <c r="C63" s="3">
        <v>44</v>
      </c>
      <c r="D63" s="3" t="s">
        <v>7</v>
      </c>
      <c r="E63" s="11">
        <f>E64+E65</f>
        <v>0</v>
      </c>
      <c r="F63" s="11">
        <f t="shared" ref="F63:G63" si="19">F64+F65</f>
        <v>0</v>
      </c>
      <c r="G63" s="11">
        <f t="shared" si="19"/>
        <v>0</v>
      </c>
    </row>
    <row r="64" spans="1:7" s="34" customFormat="1" ht="15.75" hidden="1" x14ac:dyDescent="0.25">
      <c r="A64" s="28" t="s">
        <v>80</v>
      </c>
      <c r="B64" s="3">
        <v>42</v>
      </c>
      <c r="C64" s="3">
        <v>44</v>
      </c>
      <c r="D64" s="3">
        <v>100</v>
      </c>
      <c r="E64" s="4">
        <f>SUM(F64:G64)</f>
        <v>0</v>
      </c>
      <c r="F64" s="10"/>
      <c r="G64" s="10"/>
    </row>
    <row r="65" spans="1:7" s="34" customFormat="1" ht="15.75" hidden="1" x14ac:dyDescent="0.25">
      <c r="A65" s="28" t="s">
        <v>44</v>
      </c>
      <c r="B65" s="3">
        <v>42</v>
      </c>
      <c r="C65" s="3">
        <v>44</v>
      </c>
      <c r="D65" s="3">
        <v>900</v>
      </c>
      <c r="E65" s="15">
        <f>E66+E67+E68</f>
        <v>0</v>
      </c>
      <c r="F65" s="15">
        <f t="shared" ref="F65:G65" si="20">F66+F67+F68</f>
        <v>0</v>
      </c>
      <c r="G65" s="15">
        <f t="shared" si="20"/>
        <v>0</v>
      </c>
    </row>
    <row r="66" spans="1:7" s="34" customFormat="1" ht="15.75" hidden="1" x14ac:dyDescent="0.25">
      <c r="A66" s="28" t="s">
        <v>82</v>
      </c>
      <c r="B66" s="3">
        <v>42</v>
      </c>
      <c r="C66" s="3">
        <v>44</v>
      </c>
      <c r="D66" s="3">
        <v>910</v>
      </c>
      <c r="E66" s="4">
        <f>SUM(F66:G66)</f>
        <v>0</v>
      </c>
      <c r="F66" s="12"/>
      <c r="G66" s="12"/>
    </row>
    <row r="67" spans="1:7" s="34" customFormat="1" ht="15.75" hidden="1" x14ac:dyDescent="0.25">
      <c r="A67" s="28" t="s">
        <v>87</v>
      </c>
      <c r="B67" s="3">
        <v>42</v>
      </c>
      <c r="C67" s="3">
        <v>44</v>
      </c>
      <c r="D67" s="3">
        <v>920</v>
      </c>
      <c r="E67" s="4">
        <f>SUM(F67:G67)</f>
        <v>0</v>
      </c>
      <c r="F67" s="12"/>
      <c r="G67" s="12"/>
    </row>
    <row r="68" spans="1:7" s="34" customFormat="1" ht="15.75" hidden="1" x14ac:dyDescent="0.25">
      <c r="A68" s="28" t="s">
        <v>44</v>
      </c>
      <c r="B68" s="3">
        <v>42</v>
      </c>
      <c r="C68" s="3">
        <v>44</v>
      </c>
      <c r="D68" s="3">
        <v>990</v>
      </c>
      <c r="E68" s="4">
        <f>SUM(F68:G68)</f>
        <v>0</v>
      </c>
      <c r="F68" s="12"/>
      <c r="G68" s="12"/>
    </row>
    <row r="69" spans="1:7" s="34" customFormat="1" ht="15.75" hidden="1" x14ac:dyDescent="0.25">
      <c r="A69" s="28" t="s">
        <v>88</v>
      </c>
      <c r="B69" s="3">
        <v>42</v>
      </c>
      <c r="C69" s="3">
        <v>49</v>
      </c>
      <c r="D69" s="3" t="s">
        <v>7</v>
      </c>
      <c r="E69" s="4">
        <f>SUM(F69:G69)</f>
        <v>0</v>
      </c>
      <c r="F69" s="12"/>
      <c r="G69" s="12"/>
    </row>
    <row r="70" spans="1:7" ht="15.75" hidden="1" x14ac:dyDescent="0.25">
      <c r="A70" s="28" t="s">
        <v>30</v>
      </c>
      <c r="B70" s="3">
        <v>42</v>
      </c>
      <c r="C70" s="3">
        <v>50</v>
      </c>
      <c r="D70" s="3" t="s">
        <v>7</v>
      </c>
      <c r="E70" s="11">
        <f>E71+E75</f>
        <v>0</v>
      </c>
      <c r="F70" s="11">
        <f t="shared" ref="F70:G70" si="21">F71+F75</f>
        <v>0</v>
      </c>
      <c r="G70" s="11">
        <f t="shared" si="21"/>
        <v>0</v>
      </c>
    </row>
    <row r="71" spans="1:7" s="34" customFormat="1" ht="15.75" hidden="1" x14ac:dyDescent="0.25">
      <c r="A71" s="28" t="s">
        <v>89</v>
      </c>
      <c r="B71" s="3">
        <v>42</v>
      </c>
      <c r="C71" s="3">
        <v>51</v>
      </c>
      <c r="D71" s="3" t="s">
        <v>7</v>
      </c>
      <c r="E71" s="15">
        <f>E72+E73+E74</f>
        <v>0</v>
      </c>
      <c r="F71" s="15">
        <f t="shared" ref="F71:G71" si="22">F72+F73+F74</f>
        <v>0</v>
      </c>
      <c r="G71" s="15">
        <f t="shared" si="22"/>
        <v>0</v>
      </c>
    </row>
    <row r="72" spans="1:7" s="34" customFormat="1" ht="15.75" hidden="1" x14ac:dyDescent="0.25">
      <c r="A72" s="28" t="s">
        <v>90</v>
      </c>
      <c r="B72" s="3">
        <v>42</v>
      </c>
      <c r="C72" s="3">
        <v>51</v>
      </c>
      <c r="D72" s="3">
        <v>100</v>
      </c>
      <c r="E72" s="4">
        <f>SUM(F72:G72)</f>
        <v>0</v>
      </c>
      <c r="F72" s="12"/>
      <c r="G72" s="12"/>
    </row>
    <row r="73" spans="1:7" s="34" customFormat="1" ht="15.75" hidden="1" x14ac:dyDescent="0.25">
      <c r="A73" s="28" t="s">
        <v>91</v>
      </c>
      <c r="B73" s="3">
        <v>42</v>
      </c>
      <c r="C73" s="3">
        <v>51</v>
      </c>
      <c r="D73" s="3">
        <v>200</v>
      </c>
      <c r="E73" s="4">
        <f>SUM(F73:G73)</f>
        <v>0</v>
      </c>
      <c r="F73" s="12"/>
      <c r="G73" s="12"/>
    </row>
    <row r="74" spans="1:7" s="34" customFormat="1" ht="15.75" hidden="1" x14ac:dyDescent="0.25">
      <c r="A74" s="28" t="s">
        <v>92</v>
      </c>
      <c r="B74" s="3">
        <v>42</v>
      </c>
      <c r="C74" s="3">
        <v>51</v>
      </c>
      <c r="D74" s="3">
        <v>900</v>
      </c>
      <c r="E74" s="4">
        <f>SUM(F74:G74)</f>
        <v>0</v>
      </c>
      <c r="F74" s="12"/>
      <c r="G74" s="12"/>
    </row>
    <row r="75" spans="1:7" ht="15.75" hidden="1" x14ac:dyDescent="0.25">
      <c r="A75" s="28" t="s">
        <v>31</v>
      </c>
      <c r="B75" s="3">
        <v>42</v>
      </c>
      <c r="C75" s="3">
        <v>52</v>
      </c>
      <c r="D75" s="3" t="s">
        <v>7</v>
      </c>
      <c r="E75" s="11">
        <f>E76+E80+E81+E82+E86+E87+E88</f>
        <v>0</v>
      </c>
      <c r="F75" s="11">
        <f t="shared" ref="F75:G75" si="23">F76+F80+F81+F82+F86+F87+F88</f>
        <v>0</v>
      </c>
      <c r="G75" s="11">
        <f t="shared" si="23"/>
        <v>0</v>
      </c>
    </row>
    <row r="76" spans="1:7" ht="15.75" hidden="1" x14ac:dyDescent="0.25">
      <c r="A76" s="28" t="s">
        <v>32</v>
      </c>
      <c r="B76" s="3">
        <v>42</v>
      </c>
      <c r="C76" s="3">
        <v>52</v>
      </c>
      <c r="D76" s="3">
        <v>100</v>
      </c>
      <c r="E76" s="11">
        <f>E77+E78+E79</f>
        <v>0</v>
      </c>
      <c r="F76" s="11">
        <f t="shared" ref="F76:G76" si="24">F77+F78+F79</f>
        <v>0</v>
      </c>
      <c r="G76" s="11">
        <f t="shared" si="24"/>
        <v>0</v>
      </c>
    </row>
    <row r="77" spans="1:7" ht="15.75" hidden="1" x14ac:dyDescent="0.25">
      <c r="A77" s="28" t="s">
        <v>33</v>
      </c>
      <c r="B77" s="3">
        <v>42</v>
      </c>
      <c r="C77" s="3">
        <v>52</v>
      </c>
      <c r="D77" s="3">
        <v>110</v>
      </c>
      <c r="E77" s="4">
        <f>SUM(F77:G77)</f>
        <v>0</v>
      </c>
      <c r="F77" s="4"/>
      <c r="G77" s="10"/>
    </row>
    <row r="78" spans="1:7" ht="15.75" hidden="1" x14ac:dyDescent="0.25">
      <c r="A78" s="28" t="s">
        <v>34</v>
      </c>
      <c r="B78" s="3" t="s">
        <v>35</v>
      </c>
      <c r="C78" s="3">
        <v>52</v>
      </c>
      <c r="D78" s="3">
        <v>120</v>
      </c>
      <c r="E78" s="4">
        <f>SUM(F78:G78)</f>
        <v>0</v>
      </c>
      <c r="F78" s="4"/>
      <c r="G78" s="10"/>
    </row>
    <row r="79" spans="1:7" s="34" customFormat="1" ht="15.75" hidden="1" x14ac:dyDescent="0.25">
      <c r="A79" s="28" t="s">
        <v>93</v>
      </c>
      <c r="B79" s="3" t="s">
        <v>35</v>
      </c>
      <c r="C79" s="3">
        <v>52</v>
      </c>
      <c r="D79" s="3" t="s">
        <v>94</v>
      </c>
      <c r="E79" s="4">
        <f>SUM(F79:G79)</f>
        <v>0</v>
      </c>
      <c r="F79" s="16"/>
      <c r="G79" s="16"/>
    </row>
    <row r="80" spans="1:7" s="34" customFormat="1" ht="15.75" hidden="1" x14ac:dyDescent="0.25">
      <c r="A80" s="28" t="s">
        <v>95</v>
      </c>
      <c r="B80" s="3">
        <v>42</v>
      </c>
      <c r="C80" s="3">
        <v>52</v>
      </c>
      <c r="D80" s="3">
        <v>200</v>
      </c>
      <c r="E80" s="4">
        <f>SUM(F80:G80)</f>
        <v>0</v>
      </c>
      <c r="F80" s="10"/>
      <c r="G80" s="10"/>
    </row>
    <row r="81" spans="1:7" s="34" customFormat="1" ht="15.75" hidden="1" x14ac:dyDescent="0.25">
      <c r="A81" s="28" t="s">
        <v>96</v>
      </c>
      <c r="B81" s="3">
        <v>42</v>
      </c>
      <c r="C81" s="3">
        <v>52</v>
      </c>
      <c r="D81" s="3">
        <v>300</v>
      </c>
      <c r="E81" s="4">
        <f>SUM(F81:G81)</f>
        <v>0</v>
      </c>
      <c r="F81" s="16"/>
      <c r="G81" s="16"/>
    </row>
    <row r="82" spans="1:7" s="34" customFormat="1" ht="31.5" hidden="1" x14ac:dyDescent="0.25">
      <c r="A82" s="28" t="s">
        <v>97</v>
      </c>
      <c r="B82" s="3">
        <v>42</v>
      </c>
      <c r="C82" s="3">
        <v>52</v>
      </c>
      <c r="D82" s="3">
        <v>400</v>
      </c>
      <c r="E82" s="16">
        <f>E83+E84+E85</f>
        <v>0</v>
      </c>
      <c r="F82" s="16">
        <f t="shared" ref="F82:G82" si="25">F83+F84+F85</f>
        <v>0</v>
      </c>
      <c r="G82" s="16">
        <f t="shared" si="25"/>
        <v>0</v>
      </c>
    </row>
    <row r="83" spans="1:7" s="34" customFormat="1" ht="15.75" hidden="1" x14ac:dyDescent="0.25">
      <c r="A83" s="28" t="s">
        <v>98</v>
      </c>
      <c r="B83" s="3">
        <v>42</v>
      </c>
      <c r="C83" s="3">
        <v>52</v>
      </c>
      <c r="D83" s="3">
        <v>410</v>
      </c>
      <c r="E83" s="4">
        <f t="shared" ref="E83:E88" si="26">SUM(F83:G83)</f>
        <v>0</v>
      </c>
      <c r="F83" s="16"/>
      <c r="G83" s="16"/>
    </row>
    <row r="84" spans="1:7" s="34" customFormat="1" ht="15.75" hidden="1" x14ac:dyDescent="0.25">
      <c r="A84" s="28" t="s">
        <v>99</v>
      </c>
      <c r="B84" s="3">
        <v>42</v>
      </c>
      <c r="C84" s="3">
        <v>52</v>
      </c>
      <c r="D84" s="3">
        <v>420</v>
      </c>
      <c r="E84" s="4">
        <f t="shared" si="26"/>
        <v>0</v>
      </c>
      <c r="F84" s="12"/>
      <c r="G84" s="12"/>
    </row>
    <row r="85" spans="1:7" s="34" customFormat="1" ht="31.5" hidden="1" x14ac:dyDescent="0.25">
      <c r="A85" s="28" t="s">
        <v>100</v>
      </c>
      <c r="B85" s="3">
        <v>42</v>
      </c>
      <c r="C85" s="3">
        <v>52</v>
      </c>
      <c r="D85" s="3">
        <v>430</v>
      </c>
      <c r="E85" s="4">
        <f t="shared" si="26"/>
        <v>0</v>
      </c>
      <c r="F85" s="12"/>
      <c r="G85" s="12"/>
    </row>
    <row r="86" spans="1:7" s="34" customFormat="1" ht="15.75" hidden="1" x14ac:dyDescent="0.25">
      <c r="A86" s="28" t="s">
        <v>101</v>
      </c>
      <c r="B86" s="3">
        <v>42</v>
      </c>
      <c r="C86" s="3">
        <v>52</v>
      </c>
      <c r="D86" s="3">
        <v>500</v>
      </c>
      <c r="E86" s="4">
        <f t="shared" si="26"/>
        <v>0</v>
      </c>
      <c r="F86" s="10"/>
      <c r="G86" s="10"/>
    </row>
    <row r="87" spans="1:7" s="34" customFormat="1" ht="15.75" hidden="1" x14ac:dyDescent="0.25">
      <c r="A87" s="28" t="s">
        <v>102</v>
      </c>
      <c r="B87" s="3">
        <v>42</v>
      </c>
      <c r="C87" s="3">
        <v>52</v>
      </c>
      <c r="D87" s="3">
        <v>600</v>
      </c>
      <c r="E87" s="4">
        <f t="shared" si="26"/>
        <v>0</v>
      </c>
      <c r="F87" s="12"/>
      <c r="G87" s="12"/>
    </row>
    <row r="88" spans="1:7" s="34" customFormat="1" ht="15.75" hidden="1" x14ac:dyDescent="0.25">
      <c r="A88" s="28" t="s">
        <v>103</v>
      </c>
      <c r="B88" s="3">
        <v>42</v>
      </c>
      <c r="C88" s="3">
        <v>52</v>
      </c>
      <c r="D88" s="3">
        <v>900</v>
      </c>
      <c r="E88" s="4">
        <f t="shared" si="26"/>
        <v>0</v>
      </c>
      <c r="F88" s="12"/>
      <c r="G88" s="12"/>
    </row>
    <row r="89" spans="1:7" ht="15.75" x14ac:dyDescent="0.25">
      <c r="A89" s="28" t="s">
        <v>36</v>
      </c>
      <c r="B89" s="3">
        <v>42</v>
      </c>
      <c r="C89" s="3">
        <v>90</v>
      </c>
      <c r="D89" s="3" t="s">
        <v>7</v>
      </c>
      <c r="E89" s="11">
        <f>E90+E91+E94+E95</f>
        <v>3300</v>
      </c>
      <c r="F89" s="11">
        <f t="shared" ref="F89:G89" si="27">F90+F91+F94+F95</f>
        <v>0</v>
      </c>
      <c r="G89" s="11">
        <f t="shared" si="27"/>
        <v>3300</v>
      </c>
    </row>
    <row r="90" spans="1:7" s="34" customFormat="1" ht="15.75" hidden="1" x14ac:dyDescent="0.25">
      <c r="A90" s="28" t="s">
        <v>104</v>
      </c>
      <c r="B90" s="3">
        <v>42</v>
      </c>
      <c r="C90" s="3">
        <v>91</v>
      </c>
      <c r="D90" s="3" t="s">
        <v>7</v>
      </c>
      <c r="E90" s="4">
        <f>SUM(F90:G90)</f>
        <v>0</v>
      </c>
      <c r="F90" s="10"/>
      <c r="G90" s="10"/>
    </row>
    <row r="91" spans="1:7" ht="15.75" hidden="1" x14ac:dyDescent="0.25">
      <c r="A91" s="28" t="s">
        <v>37</v>
      </c>
      <c r="B91" s="3">
        <v>42</v>
      </c>
      <c r="C91" s="3">
        <v>92</v>
      </c>
      <c r="D91" s="3" t="s">
        <v>7</v>
      </c>
      <c r="E91" s="11">
        <f>E92+E93</f>
        <v>0</v>
      </c>
      <c r="F91" s="11">
        <f t="shared" ref="F91:G91" si="28">F92+F93</f>
        <v>0</v>
      </c>
      <c r="G91" s="11">
        <f t="shared" si="28"/>
        <v>0</v>
      </c>
    </row>
    <row r="92" spans="1:7" ht="15.75" hidden="1" x14ac:dyDescent="0.25">
      <c r="A92" s="28" t="s">
        <v>105</v>
      </c>
      <c r="B92" s="3">
        <v>42</v>
      </c>
      <c r="C92" s="3">
        <v>92</v>
      </c>
      <c r="D92" s="3">
        <v>100</v>
      </c>
      <c r="E92" s="4">
        <f>SUM(F92:G92)</f>
        <v>0</v>
      </c>
      <c r="F92" s="4"/>
      <c r="G92" s="10"/>
    </row>
    <row r="93" spans="1:7" ht="15.75" hidden="1" x14ac:dyDescent="0.25">
      <c r="A93" s="28" t="s">
        <v>38</v>
      </c>
      <c r="B93" s="3">
        <v>42</v>
      </c>
      <c r="C93" s="3">
        <v>92</v>
      </c>
      <c r="D93" s="3">
        <v>200</v>
      </c>
      <c r="E93" s="4">
        <f>SUM(F93:G93)</f>
        <v>0</v>
      </c>
      <c r="F93" s="4"/>
      <c r="G93" s="10"/>
    </row>
    <row r="94" spans="1:7" ht="15.75" hidden="1" x14ac:dyDescent="0.25">
      <c r="A94" s="28" t="s">
        <v>106</v>
      </c>
      <c r="B94" s="3">
        <v>42</v>
      </c>
      <c r="C94" s="3">
        <v>93</v>
      </c>
      <c r="D94" s="3" t="s">
        <v>7</v>
      </c>
      <c r="E94" s="4">
        <f>SUM(F94:G94)</f>
        <v>0</v>
      </c>
      <c r="F94" s="4"/>
      <c r="G94" s="10"/>
    </row>
    <row r="95" spans="1:7" ht="15.75" x14ac:dyDescent="0.25">
      <c r="A95" s="28" t="s">
        <v>39</v>
      </c>
      <c r="B95" s="3">
        <v>42</v>
      </c>
      <c r="C95" s="3">
        <v>99</v>
      </c>
      <c r="D95" s="3" t="s">
        <v>7</v>
      </c>
      <c r="E95" s="11">
        <f>E96</f>
        <v>3300</v>
      </c>
      <c r="F95" s="11">
        <f t="shared" ref="F95:G95" si="29">F96</f>
        <v>0</v>
      </c>
      <c r="G95" s="11">
        <f t="shared" si="29"/>
        <v>3300</v>
      </c>
    </row>
    <row r="96" spans="1:7" ht="15.75" x14ac:dyDescent="0.25">
      <c r="A96" s="28" t="s">
        <v>40</v>
      </c>
      <c r="B96" s="3">
        <v>42</v>
      </c>
      <c r="C96" s="3">
        <v>99</v>
      </c>
      <c r="D96" s="3">
        <v>990</v>
      </c>
      <c r="E96" s="4">
        <f>SUM(F96:G96)</f>
        <v>3300</v>
      </c>
      <c r="F96" s="4"/>
      <c r="G96" s="10">
        <v>3300</v>
      </c>
    </row>
    <row r="97" spans="1:7" ht="15.75" x14ac:dyDescent="0.25">
      <c r="A97" s="28" t="s">
        <v>41</v>
      </c>
      <c r="B97" s="3">
        <v>43</v>
      </c>
      <c r="C97" s="3" t="s">
        <v>27</v>
      </c>
      <c r="D97" s="3" t="s">
        <v>7</v>
      </c>
      <c r="E97" s="11">
        <f>E98+E109+E120+E137</f>
        <v>13200</v>
      </c>
      <c r="F97" s="11">
        <f t="shared" ref="F97:G97" si="30">F98+F109+F120+F137</f>
        <v>0</v>
      </c>
      <c r="G97" s="11">
        <f t="shared" si="30"/>
        <v>13200</v>
      </c>
    </row>
    <row r="98" spans="1:7" s="34" customFormat="1" ht="15.75" hidden="1" x14ac:dyDescent="0.25">
      <c r="A98" s="30" t="s">
        <v>107</v>
      </c>
      <c r="B98" s="13">
        <v>43</v>
      </c>
      <c r="C98" s="13">
        <v>30</v>
      </c>
      <c r="D98" s="13" t="s">
        <v>7</v>
      </c>
      <c r="E98" s="14">
        <f>E99+E102+E108+E105</f>
        <v>0</v>
      </c>
      <c r="F98" s="14">
        <f t="shared" ref="F98:G98" si="31">F99+F102+F108+F105</f>
        <v>0</v>
      </c>
      <c r="G98" s="14">
        <f t="shared" si="31"/>
        <v>0</v>
      </c>
    </row>
    <row r="99" spans="1:7" s="34" customFormat="1" ht="15.75" hidden="1" x14ac:dyDescent="0.25">
      <c r="A99" s="28" t="s">
        <v>108</v>
      </c>
      <c r="B99" s="3">
        <v>43</v>
      </c>
      <c r="C99" s="3">
        <v>31</v>
      </c>
      <c r="D99" s="3" t="s">
        <v>7</v>
      </c>
      <c r="E99" s="15">
        <f>E100+E101</f>
        <v>0</v>
      </c>
      <c r="F99" s="15">
        <f t="shared" ref="F99:G99" si="32">F100+F101</f>
        <v>0</v>
      </c>
      <c r="G99" s="15">
        <f t="shared" si="32"/>
        <v>0</v>
      </c>
    </row>
    <row r="100" spans="1:7" s="34" customFormat="1" ht="15.75" hidden="1" x14ac:dyDescent="0.25">
      <c r="A100" s="29" t="s">
        <v>75</v>
      </c>
      <c r="B100" s="3">
        <v>43</v>
      </c>
      <c r="C100" s="3">
        <v>31</v>
      </c>
      <c r="D100" s="3">
        <v>100</v>
      </c>
      <c r="E100" s="4">
        <f>SUM(F100:G100)</f>
        <v>0</v>
      </c>
      <c r="F100" s="12"/>
      <c r="G100" s="12"/>
    </row>
    <row r="101" spans="1:7" s="34" customFormat="1" ht="15.75" hidden="1" x14ac:dyDescent="0.25">
      <c r="A101" s="28" t="s">
        <v>76</v>
      </c>
      <c r="B101" s="3">
        <v>43</v>
      </c>
      <c r="C101" s="3">
        <v>31</v>
      </c>
      <c r="D101" s="3">
        <v>200</v>
      </c>
      <c r="E101" s="4">
        <f>SUM(F101:G101)</f>
        <v>0</v>
      </c>
      <c r="F101" s="12"/>
      <c r="G101" s="12"/>
    </row>
    <row r="102" spans="1:7" s="34" customFormat="1" ht="15.75" hidden="1" x14ac:dyDescent="0.25">
      <c r="A102" s="28" t="s">
        <v>77</v>
      </c>
      <c r="B102" s="3">
        <v>43</v>
      </c>
      <c r="C102" s="3">
        <v>32</v>
      </c>
      <c r="D102" s="3" t="s">
        <v>7</v>
      </c>
      <c r="E102" s="15">
        <f>E103+E104</f>
        <v>0</v>
      </c>
      <c r="F102" s="15">
        <f t="shared" ref="F102:G102" si="33">F103+F104</f>
        <v>0</v>
      </c>
      <c r="G102" s="15">
        <f t="shared" si="33"/>
        <v>0</v>
      </c>
    </row>
    <row r="103" spans="1:7" s="34" customFormat="1" ht="15.75" hidden="1" x14ac:dyDescent="0.25">
      <c r="A103" s="28" t="s">
        <v>78</v>
      </c>
      <c r="B103" s="3">
        <v>43</v>
      </c>
      <c r="C103" s="3">
        <v>32</v>
      </c>
      <c r="D103" s="3">
        <v>100</v>
      </c>
      <c r="E103" s="4">
        <f>SUM(F103:G103)</f>
        <v>0</v>
      </c>
      <c r="F103" s="12"/>
      <c r="G103" s="12"/>
    </row>
    <row r="104" spans="1:7" s="34" customFormat="1" ht="15.75" hidden="1" x14ac:dyDescent="0.25">
      <c r="A104" s="28" t="s">
        <v>79</v>
      </c>
      <c r="B104" s="3">
        <v>43</v>
      </c>
      <c r="C104" s="3">
        <v>32</v>
      </c>
      <c r="D104" s="3">
        <v>900</v>
      </c>
      <c r="E104" s="4">
        <f>SUM(F104:G104)</f>
        <v>0</v>
      </c>
      <c r="F104" s="12"/>
      <c r="G104" s="12"/>
    </row>
    <row r="105" spans="1:7" s="34" customFormat="1" ht="15.75" hidden="1" x14ac:dyDescent="0.25">
      <c r="A105" s="28" t="s">
        <v>109</v>
      </c>
      <c r="B105" s="3">
        <v>43</v>
      </c>
      <c r="C105" s="3">
        <v>33</v>
      </c>
      <c r="D105" s="3" t="s">
        <v>7</v>
      </c>
      <c r="E105" s="15">
        <f>E106+E107</f>
        <v>0</v>
      </c>
      <c r="F105" s="15">
        <f t="shared" ref="F105:G105" si="34">F106+F107</f>
        <v>0</v>
      </c>
      <c r="G105" s="15">
        <f t="shared" si="34"/>
        <v>0</v>
      </c>
    </row>
    <row r="106" spans="1:7" s="34" customFormat="1" ht="15.75" hidden="1" x14ac:dyDescent="0.25">
      <c r="A106" s="28" t="s">
        <v>80</v>
      </c>
      <c r="B106" s="3">
        <v>43</v>
      </c>
      <c r="C106" s="3">
        <v>33</v>
      </c>
      <c r="D106" s="3">
        <v>100</v>
      </c>
      <c r="E106" s="4">
        <f>SUM(F106:G106)</f>
        <v>0</v>
      </c>
      <c r="F106" s="12"/>
      <c r="G106" s="12"/>
    </row>
    <row r="107" spans="1:7" s="34" customFormat="1" ht="15.75" hidden="1" x14ac:dyDescent="0.25">
      <c r="A107" s="28" t="s">
        <v>44</v>
      </c>
      <c r="B107" s="3">
        <v>43</v>
      </c>
      <c r="C107" s="3">
        <v>33</v>
      </c>
      <c r="D107" s="3">
        <v>900</v>
      </c>
      <c r="E107" s="4">
        <f>SUM(F107:G107)</f>
        <v>0</v>
      </c>
      <c r="F107" s="12"/>
      <c r="G107" s="12"/>
    </row>
    <row r="108" spans="1:7" s="34" customFormat="1" ht="15.75" hidden="1" x14ac:dyDescent="0.25">
      <c r="A108" s="28" t="s">
        <v>110</v>
      </c>
      <c r="B108" s="3">
        <v>43</v>
      </c>
      <c r="C108" s="3">
        <v>39</v>
      </c>
      <c r="D108" s="3" t="s">
        <v>7</v>
      </c>
      <c r="E108" s="4">
        <f>SUM(F108:G108)</f>
        <v>0</v>
      </c>
      <c r="F108" s="12"/>
      <c r="G108" s="12"/>
    </row>
    <row r="109" spans="1:7" s="34" customFormat="1" ht="15.75" hidden="1" x14ac:dyDescent="0.25">
      <c r="A109" s="30" t="s">
        <v>111</v>
      </c>
      <c r="B109" s="13">
        <v>43</v>
      </c>
      <c r="C109" s="13">
        <v>40</v>
      </c>
      <c r="D109" s="13" t="s">
        <v>7</v>
      </c>
      <c r="E109" s="14">
        <f>E110+E113+E116+E119</f>
        <v>0</v>
      </c>
      <c r="F109" s="14">
        <f t="shared" ref="F109:G109" si="35">F110+F113+F116+F119</f>
        <v>0</v>
      </c>
      <c r="G109" s="14">
        <f t="shared" si="35"/>
        <v>0</v>
      </c>
    </row>
    <row r="110" spans="1:7" s="34" customFormat="1" ht="15.75" hidden="1" x14ac:dyDescent="0.25">
      <c r="A110" s="28" t="s">
        <v>108</v>
      </c>
      <c r="B110" s="3">
        <v>43</v>
      </c>
      <c r="C110" s="3">
        <v>41</v>
      </c>
      <c r="D110" s="3" t="s">
        <v>7</v>
      </c>
      <c r="E110" s="15">
        <f>E111+E112</f>
        <v>0</v>
      </c>
      <c r="F110" s="15">
        <f t="shared" ref="F110:G110" si="36">F111+F112</f>
        <v>0</v>
      </c>
      <c r="G110" s="15">
        <f t="shared" si="36"/>
        <v>0</v>
      </c>
    </row>
    <row r="111" spans="1:7" s="34" customFormat="1" ht="15.75" hidden="1" x14ac:dyDescent="0.25">
      <c r="A111" s="31" t="s">
        <v>75</v>
      </c>
      <c r="B111" s="3">
        <v>43</v>
      </c>
      <c r="C111" s="3">
        <v>41</v>
      </c>
      <c r="D111" s="3">
        <v>100</v>
      </c>
      <c r="E111" s="4">
        <f>SUM(F111:G111)</f>
        <v>0</v>
      </c>
      <c r="F111" s="12"/>
      <c r="G111" s="12"/>
    </row>
    <row r="112" spans="1:7" s="34" customFormat="1" ht="15.75" hidden="1" x14ac:dyDescent="0.25">
      <c r="A112" s="28" t="s">
        <v>76</v>
      </c>
      <c r="B112" s="3">
        <v>43</v>
      </c>
      <c r="C112" s="3">
        <v>41</v>
      </c>
      <c r="D112" s="3">
        <v>200</v>
      </c>
      <c r="E112" s="4">
        <f>SUM(F112:G112)</f>
        <v>0</v>
      </c>
      <c r="F112" s="12"/>
      <c r="G112" s="12"/>
    </row>
    <row r="113" spans="1:7" s="34" customFormat="1" ht="15.75" hidden="1" x14ac:dyDescent="0.25">
      <c r="A113" s="28" t="s">
        <v>77</v>
      </c>
      <c r="B113" s="3">
        <v>43</v>
      </c>
      <c r="C113" s="3">
        <v>42</v>
      </c>
      <c r="D113" s="3" t="s">
        <v>7</v>
      </c>
      <c r="E113" s="15">
        <f>E114+E115</f>
        <v>0</v>
      </c>
      <c r="F113" s="15">
        <f t="shared" ref="F113:G113" si="37">F114+F115</f>
        <v>0</v>
      </c>
      <c r="G113" s="15">
        <f t="shared" si="37"/>
        <v>0</v>
      </c>
    </row>
    <row r="114" spans="1:7" s="34" customFormat="1" ht="15.75" hidden="1" x14ac:dyDescent="0.25">
      <c r="A114" s="28" t="s">
        <v>78</v>
      </c>
      <c r="B114" s="3">
        <v>43</v>
      </c>
      <c r="C114" s="3">
        <v>42</v>
      </c>
      <c r="D114" s="3">
        <v>100</v>
      </c>
      <c r="E114" s="4">
        <f>SUM(F114:G114)</f>
        <v>0</v>
      </c>
      <c r="F114" s="12"/>
      <c r="G114" s="12"/>
    </row>
    <row r="115" spans="1:7" s="34" customFormat="1" ht="15.75" hidden="1" x14ac:dyDescent="0.25">
      <c r="A115" s="28" t="s">
        <v>79</v>
      </c>
      <c r="B115" s="3">
        <v>43</v>
      </c>
      <c r="C115" s="3">
        <v>42</v>
      </c>
      <c r="D115" s="3">
        <v>900</v>
      </c>
      <c r="E115" s="4">
        <f>SUM(F115:G115)</f>
        <v>0</v>
      </c>
      <c r="F115" s="12"/>
      <c r="G115" s="12"/>
    </row>
    <row r="116" spans="1:7" s="34" customFormat="1" ht="15.75" hidden="1" x14ac:dyDescent="0.25">
      <c r="A116" s="28" t="s">
        <v>109</v>
      </c>
      <c r="B116" s="3">
        <v>43</v>
      </c>
      <c r="C116" s="3">
        <v>43</v>
      </c>
      <c r="D116" s="3" t="s">
        <v>7</v>
      </c>
      <c r="E116" s="17">
        <f>E117+E118</f>
        <v>0</v>
      </c>
      <c r="F116" s="17">
        <f t="shared" ref="F116:G116" si="38">F117+F118</f>
        <v>0</v>
      </c>
      <c r="G116" s="17">
        <f t="shared" si="38"/>
        <v>0</v>
      </c>
    </row>
    <row r="117" spans="1:7" s="34" customFormat="1" ht="15.75" hidden="1" x14ac:dyDescent="0.25">
      <c r="A117" s="28" t="s">
        <v>80</v>
      </c>
      <c r="B117" s="3">
        <v>43</v>
      </c>
      <c r="C117" s="3">
        <v>43</v>
      </c>
      <c r="D117" s="3">
        <v>100</v>
      </c>
      <c r="E117" s="4">
        <f>SUM(F117:G117)</f>
        <v>0</v>
      </c>
      <c r="F117" s="12"/>
      <c r="G117" s="12"/>
    </row>
    <row r="118" spans="1:7" s="34" customFormat="1" ht="15.75" hidden="1" x14ac:dyDescent="0.25">
      <c r="A118" s="28" t="s">
        <v>44</v>
      </c>
      <c r="B118" s="3">
        <v>43</v>
      </c>
      <c r="C118" s="3">
        <v>43</v>
      </c>
      <c r="D118" s="3">
        <v>900</v>
      </c>
      <c r="E118" s="4">
        <f>SUM(F118:G118)</f>
        <v>0</v>
      </c>
      <c r="F118" s="12"/>
      <c r="G118" s="12"/>
    </row>
    <row r="119" spans="1:7" s="34" customFormat="1" ht="31.5" hidden="1" x14ac:dyDescent="0.25">
      <c r="A119" s="28" t="s">
        <v>112</v>
      </c>
      <c r="B119" s="3">
        <v>43</v>
      </c>
      <c r="C119" s="3">
        <v>49</v>
      </c>
      <c r="D119" s="3" t="s">
        <v>7</v>
      </c>
      <c r="E119" s="4">
        <f>SUM(F119:G119)</f>
        <v>0</v>
      </c>
      <c r="F119" s="12"/>
      <c r="G119" s="12"/>
    </row>
    <row r="120" spans="1:7" ht="15.75" x14ac:dyDescent="0.25">
      <c r="A120" s="28" t="s">
        <v>42</v>
      </c>
      <c r="B120" s="3">
        <v>43</v>
      </c>
      <c r="C120" s="3">
        <v>50</v>
      </c>
      <c r="D120" s="3" t="s">
        <v>7</v>
      </c>
      <c r="E120" s="11">
        <f>E121+E122+E125+E126+E133</f>
        <v>13200</v>
      </c>
      <c r="F120" s="11">
        <f t="shared" ref="F120:G120" si="39">F121+F122+F125+F126+F133</f>
        <v>0</v>
      </c>
      <c r="G120" s="11">
        <f t="shared" si="39"/>
        <v>13200</v>
      </c>
    </row>
    <row r="121" spans="1:7" s="34" customFormat="1" ht="15.75" hidden="1" x14ac:dyDescent="0.25">
      <c r="A121" s="28" t="s">
        <v>73</v>
      </c>
      <c r="B121" s="3">
        <v>43</v>
      </c>
      <c r="C121" s="3">
        <v>51</v>
      </c>
      <c r="D121" s="3" t="s">
        <v>7</v>
      </c>
      <c r="E121" s="4">
        <f>SUM(F121:G121)</f>
        <v>0</v>
      </c>
      <c r="F121" s="12"/>
      <c r="G121" s="12"/>
    </row>
    <row r="122" spans="1:7" s="34" customFormat="1" ht="15.75" hidden="1" x14ac:dyDescent="0.25">
      <c r="A122" s="28" t="s">
        <v>108</v>
      </c>
      <c r="B122" s="3">
        <v>43</v>
      </c>
      <c r="C122" s="3">
        <v>52</v>
      </c>
      <c r="D122" s="3" t="s">
        <v>7</v>
      </c>
      <c r="E122" s="15">
        <f>E123+E124</f>
        <v>0</v>
      </c>
      <c r="F122" s="15">
        <f t="shared" ref="F122:G122" si="40">F123+F124</f>
        <v>0</v>
      </c>
      <c r="G122" s="15">
        <f t="shared" si="40"/>
        <v>0</v>
      </c>
    </row>
    <row r="123" spans="1:7" s="34" customFormat="1" ht="15.75" hidden="1" x14ac:dyDescent="0.25">
      <c r="A123" s="29" t="s">
        <v>75</v>
      </c>
      <c r="B123" s="3">
        <v>43</v>
      </c>
      <c r="C123" s="3">
        <v>52</v>
      </c>
      <c r="D123" s="3">
        <v>100</v>
      </c>
      <c r="E123" s="4">
        <f>SUM(F123:G123)</f>
        <v>0</v>
      </c>
      <c r="F123" s="12"/>
      <c r="G123" s="12"/>
    </row>
    <row r="124" spans="1:7" s="34" customFormat="1" ht="15.75" hidden="1" x14ac:dyDescent="0.25">
      <c r="A124" s="28" t="s">
        <v>76</v>
      </c>
      <c r="B124" s="3">
        <v>43</v>
      </c>
      <c r="C124" s="3">
        <v>52</v>
      </c>
      <c r="D124" s="3">
        <v>200</v>
      </c>
      <c r="E124" s="4">
        <f>SUM(F124:G124)</f>
        <v>0</v>
      </c>
      <c r="F124" s="12"/>
      <c r="G124" s="12"/>
    </row>
    <row r="125" spans="1:7" s="34" customFormat="1" ht="15.75" hidden="1" x14ac:dyDescent="0.25">
      <c r="A125" s="28" t="s">
        <v>77</v>
      </c>
      <c r="B125" s="3">
        <v>43</v>
      </c>
      <c r="C125" s="3">
        <v>53</v>
      </c>
      <c r="D125" s="3" t="s">
        <v>7</v>
      </c>
      <c r="E125" s="4">
        <f>SUM(F125:G125)</f>
        <v>0</v>
      </c>
      <c r="F125" s="12"/>
      <c r="G125" s="12"/>
    </row>
    <row r="126" spans="1:7" ht="15.75" x14ac:dyDescent="0.25">
      <c r="A126" s="28" t="s">
        <v>43</v>
      </c>
      <c r="B126" s="3">
        <v>43</v>
      </c>
      <c r="C126" s="3">
        <v>54</v>
      </c>
      <c r="D126" s="3" t="s">
        <v>7</v>
      </c>
      <c r="E126" s="11">
        <f>E127+E128</f>
        <v>13200</v>
      </c>
      <c r="F126" s="11">
        <f t="shared" ref="F126:G126" si="41">F127+F128</f>
        <v>0</v>
      </c>
      <c r="G126" s="11">
        <f t="shared" si="41"/>
        <v>13200</v>
      </c>
    </row>
    <row r="127" spans="1:7" s="34" customFormat="1" ht="15.75" hidden="1" x14ac:dyDescent="0.25">
      <c r="A127" s="28" t="s">
        <v>80</v>
      </c>
      <c r="B127" s="3">
        <v>43</v>
      </c>
      <c r="C127" s="3">
        <v>54</v>
      </c>
      <c r="D127" s="3">
        <v>100</v>
      </c>
      <c r="E127" s="4">
        <f>SUM(F127:G127)</f>
        <v>0</v>
      </c>
      <c r="F127" s="16"/>
      <c r="G127" s="16"/>
    </row>
    <row r="128" spans="1:7" ht="15.75" x14ac:dyDescent="0.25">
      <c r="A128" s="28" t="s">
        <v>44</v>
      </c>
      <c r="B128" s="3">
        <v>43</v>
      </c>
      <c r="C128" s="3">
        <v>54</v>
      </c>
      <c r="D128" s="3">
        <v>900</v>
      </c>
      <c r="E128" s="11">
        <f>E129+E130+E131+E132</f>
        <v>13200</v>
      </c>
      <c r="F128" s="11">
        <f t="shared" ref="F128:G128" si="42">F129+F130+F131+F132</f>
        <v>0</v>
      </c>
      <c r="G128" s="11">
        <f t="shared" si="42"/>
        <v>13200</v>
      </c>
    </row>
    <row r="129" spans="1:7" s="34" customFormat="1" ht="15.75" hidden="1" x14ac:dyDescent="0.25">
      <c r="A129" s="28" t="s">
        <v>82</v>
      </c>
      <c r="B129" s="3">
        <v>43</v>
      </c>
      <c r="C129" s="3">
        <v>54</v>
      </c>
      <c r="D129" s="3">
        <v>910</v>
      </c>
      <c r="E129" s="4">
        <f>SUM(F129:G129)</f>
        <v>0</v>
      </c>
      <c r="F129" s="10"/>
      <c r="G129" s="10"/>
    </row>
    <row r="130" spans="1:7" s="34" customFormat="1" ht="31.5" hidden="1" x14ac:dyDescent="0.25">
      <c r="A130" s="28" t="s">
        <v>113</v>
      </c>
      <c r="B130" s="3">
        <v>43</v>
      </c>
      <c r="C130" s="3">
        <v>54</v>
      </c>
      <c r="D130" s="3">
        <v>920</v>
      </c>
      <c r="E130" s="4">
        <f>SUM(F130:G130)</f>
        <v>0</v>
      </c>
      <c r="F130" s="10"/>
      <c r="G130" s="10"/>
    </row>
    <row r="131" spans="1:7" s="34" customFormat="1" ht="15.75" hidden="1" x14ac:dyDescent="0.25">
      <c r="A131" s="28" t="s">
        <v>84</v>
      </c>
      <c r="B131" s="3">
        <v>43</v>
      </c>
      <c r="C131" s="3">
        <v>54</v>
      </c>
      <c r="D131" s="3">
        <v>930</v>
      </c>
      <c r="E131" s="4">
        <f>SUM(F131:G131)</f>
        <v>0</v>
      </c>
      <c r="F131" s="16"/>
      <c r="G131" s="16"/>
    </row>
    <row r="132" spans="1:7" ht="15.75" x14ac:dyDescent="0.25">
      <c r="A132" s="28" t="s">
        <v>45</v>
      </c>
      <c r="B132" s="3">
        <v>43</v>
      </c>
      <c r="C132" s="3">
        <v>54</v>
      </c>
      <c r="D132" s="3">
        <v>990</v>
      </c>
      <c r="E132" s="4">
        <f>SUM(F132:G132)</f>
        <v>13200</v>
      </c>
      <c r="F132" s="4"/>
      <c r="G132" s="10">
        <v>13200</v>
      </c>
    </row>
    <row r="133" spans="1:7" s="34" customFormat="1" ht="15.75" hidden="1" x14ac:dyDescent="0.25">
      <c r="A133" s="32" t="s">
        <v>114</v>
      </c>
      <c r="B133" s="3">
        <v>43</v>
      </c>
      <c r="C133" s="3">
        <v>55</v>
      </c>
      <c r="D133" s="3" t="s">
        <v>7</v>
      </c>
      <c r="E133" s="15">
        <f>E134+E135+E136</f>
        <v>0</v>
      </c>
      <c r="F133" s="15">
        <f t="shared" ref="F133:G133" si="43">F134+F135+F136</f>
        <v>0</v>
      </c>
      <c r="G133" s="15">
        <f t="shared" si="43"/>
        <v>0</v>
      </c>
    </row>
    <row r="134" spans="1:7" s="34" customFormat="1" ht="15.75" hidden="1" x14ac:dyDescent="0.25">
      <c r="A134" s="28" t="s">
        <v>115</v>
      </c>
      <c r="B134" s="3">
        <v>43</v>
      </c>
      <c r="C134" s="3">
        <v>55</v>
      </c>
      <c r="D134" s="3">
        <v>100</v>
      </c>
      <c r="E134" s="4">
        <f>SUM(F134:G134)</f>
        <v>0</v>
      </c>
      <c r="F134" s="12"/>
      <c r="G134" s="12"/>
    </row>
    <row r="135" spans="1:7" s="34" customFormat="1" ht="15.75" hidden="1" x14ac:dyDescent="0.25">
      <c r="A135" s="28" t="s">
        <v>116</v>
      </c>
      <c r="B135" s="3">
        <v>43</v>
      </c>
      <c r="C135" s="3">
        <v>55</v>
      </c>
      <c r="D135" s="3">
        <v>200</v>
      </c>
      <c r="E135" s="4">
        <f>SUM(F135:G135)</f>
        <v>0</v>
      </c>
      <c r="F135" s="12"/>
      <c r="G135" s="12"/>
    </row>
    <row r="136" spans="1:7" s="34" customFormat="1" ht="15.75" hidden="1" x14ac:dyDescent="0.25">
      <c r="A136" s="28" t="s">
        <v>117</v>
      </c>
      <c r="B136" s="3">
        <v>43</v>
      </c>
      <c r="C136" s="3">
        <v>55</v>
      </c>
      <c r="D136" s="3">
        <v>300</v>
      </c>
      <c r="E136" s="4">
        <f>SUM(F136:G136)</f>
        <v>0</v>
      </c>
      <c r="F136" s="12"/>
      <c r="G136" s="12"/>
    </row>
    <row r="137" spans="1:7" s="34" customFormat="1" ht="15.75" hidden="1" x14ac:dyDescent="0.25">
      <c r="A137" s="30" t="s">
        <v>118</v>
      </c>
      <c r="B137" s="13">
        <v>43</v>
      </c>
      <c r="C137" s="13">
        <v>90</v>
      </c>
      <c r="D137" s="13" t="s">
        <v>7</v>
      </c>
      <c r="E137" s="14">
        <f>E138+E139+E140</f>
        <v>0</v>
      </c>
      <c r="F137" s="14">
        <f t="shared" ref="F137:G137" si="44">F138+F139+F140</f>
        <v>0</v>
      </c>
      <c r="G137" s="14">
        <f t="shared" si="44"/>
        <v>0</v>
      </c>
    </row>
    <row r="138" spans="1:7" s="34" customFormat="1" ht="15.75" hidden="1" x14ac:dyDescent="0.25">
      <c r="A138" s="28" t="s">
        <v>119</v>
      </c>
      <c r="B138" s="3">
        <v>43</v>
      </c>
      <c r="C138" s="3">
        <v>90</v>
      </c>
      <c r="D138" s="3">
        <v>100</v>
      </c>
      <c r="E138" s="4">
        <f>SUM(F138:G138)</f>
        <v>0</v>
      </c>
      <c r="F138" s="12"/>
      <c r="G138" s="12"/>
    </row>
    <row r="139" spans="1:7" s="34" customFormat="1" ht="15.75" hidden="1" x14ac:dyDescent="0.25">
      <c r="A139" s="28" t="s">
        <v>120</v>
      </c>
      <c r="B139" s="3">
        <v>43</v>
      </c>
      <c r="C139" s="3">
        <v>90</v>
      </c>
      <c r="D139" s="3">
        <v>200</v>
      </c>
      <c r="E139" s="4">
        <f>SUM(F139:G139)</f>
        <v>0</v>
      </c>
      <c r="F139" s="12"/>
      <c r="G139" s="12"/>
    </row>
    <row r="140" spans="1:7" s="34" customFormat="1" ht="15.75" hidden="1" x14ac:dyDescent="0.25">
      <c r="A140" s="28" t="s">
        <v>121</v>
      </c>
      <c r="B140" s="3">
        <v>43</v>
      </c>
      <c r="C140" s="3">
        <v>90</v>
      </c>
      <c r="D140" s="3">
        <v>300</v>
      </c>
      <c r="E140" s="4">
        <f>SUM(F140:G140)</f>
        <v>0</v>
      </c>
      <c r="F140" s="12"/>
      <c r="G140" s="12"/>
    </row>
    <row r="141" spans="1:7" ht="15.75" hidden="1" x14ac:dyDescent="0.25">
      <c r="A141" s="33" t="s">
        <v>46</v>
      </c>
      <c r="B141" s="1">
        <v>47</v>
      </c>
      <c r="C141" s="1" t="s">
        <v>27</v>
      </c>
      <c r="D141" s="1" t="s">
        <v>7</v>
      </c>
      <c r="E141" s="11">
        <f>E142+E145+E160</f>
        <v>0</v>
      </c>
      <c r="F141" s="11">
        <f t="shared" ref="F141:G141" si="45">F142+F145+F160</f>
        <v>0</v>
      </c>
      <c r="G141" s="11">
        <f t="shared" si="45"/>
        <v>0</v>
      </c>
    </row>
    <row r="142" spans="1:7" s="34" customFormat="1" ht="15.75" hidden="1" x14ac:dyDescent="0.25">
      <c r="A142" s="30" t="s">
        <v>122</v>
      </c>
      <c r="B142" s="13">
        <v>47</v>
      </c>
      <c r="C142" s="13">
        <v>10</v>
      </c>
      <c r="D142" s="13" t="s">
        <v>7</v>
      </c>
      <c r="E142" s="14">
        <f>E143+E144</f>
        <v>0</v>
      </c>
      <c r="F142" s="14">
        <f t="shared" ref="F142:G142" si="46">F143+F144</f>
        <v>0</v>
      </c>
      <c r="G142" s="14">
        <f t="shared" si="46"/>
        <v>0</v>
      </c>
    </row>
    <row r="143" spans="1:7" s="34" customFormat="1" ht="15.75" hidden="1" x14ac:dyDescent="0.25">
      <c r="A143" s="28" t="s">
        <v>123</v>
      </c>
      <c r="B143" s="3">
        <v>47</v>
      </c>
      <c r="C143" s="3">
        <v>11</v>
      </c>
      <c r="D143" s="3" t="s">
        <v>7</v>
      </c>
      <c r="E143" s="4">
        <f>SUM(F143:G143)</f>
        <v>0</v>
      </c>
      <c r="F143" s="12"/>
      <c r="G143" s="12"/>
    </row>
    <row r="144" spans="1:7" s="34" customFormat="1" ht="15.75" hidden="1" x14ac:dyDescent="0.25">
      <c r="A144" s="28" t="s">
        <v>124</v>
      </c>
      <c r="B144" s="3">
        <v>47</v>
      </c>
      <c r="C144" s="3">
        <v>12</v>
      </c>
      <c r="D144" s="3" t="s">
        <v>7</v>
      </c>
      <c r="E144" s="4">
        <f>SUM(F144:G144)</f>
        <v>0</v>
      </c>
      <c r="F144" s="12"/>
      <c r="G144" s="12"/>
    </row>
    <row r="145" spans="1:7" s="34" customFormat="1" ht="15.75" hidden="1" x14ac:dyDescent="0.25">
      <c r="A145" s="30" t="s">
        <v>47</v>
      </c>
      <c r="B145" s="13">
        <v>47</v>
      </c>
      <c r="C145" s="13">
        <v>20</v>
      </c>
      <c r="D145" s="13" t="s">
        <v>7</v>
      </c>
      <c r="E145" s="14">
        <f>E146+E150</f>
        <v>0</v>
      </c>
      <c r="F145" s="14">
        <f t="shared" ref="F145:G145" si="47">F146+F150</f>
        <v>0</v>
      </c>
      <c r="G145" s="14">
        <f t="shared" si="47"/>
        <v>0</v>
      </c>
    </row>
    <row r="146" spans="1:7" s="34" customFormat="1" ht="15.75" hidden="1" x14ac:dyDescent="0.25">
      <c r="A146" s="28" t="s">
        <v>48</v>
      </c>
      <c r="B146" s="3">
        <v>47</v>
      </c>
      <c r="C146" s="3">
        <v>21</v>
      </c>
      <c r="D146" s="3" t="s">
        <v>7</v>
      </c>
      <c r="E146" s="15">
        <f>E147+E148+E149</f>
        <v>0</v>
      </c>
      <c r="F146" s="15">
        <f t="shared" ref="F146:G146" si="48">F147+F148+F149</f>
        <v>0</v>
      </c>
      <c r="G146" s="15">
        <f t="shared" si="48"/>
        <v>0</v>
      </c>
    </row>
    <row r="147" spans="1:7" s="34" customFormat="1" ht="15.75" hidden="1" x14ac:dyDescent="0.25">
      <c r="A147" s="28" t="s">
        <v>49</v>
      </c>
      <c r="B147" s="3">
        <v>47</v>
      </c>
      <c r="C147" s="3">
        <v>21</v>
      </c>
      <c r="D147" s="3" t="s">
        <v>50</v>
      </c>
      <c r="E147" s="4">
        <f>SUM(F147:G147)</f>
        <v>0</v>
      </c>
      <c r="F147" s="12"/>
      <c r="G147" s="12"/>
    </row>
    <row r="148" spans="1:7" s="34" customFormat="1" ht="15.75" hidden="1" x14ac:dyDescent="0.25">
      <c r="A148" s="28" t="s">
        <v>125</v>
      </c>
      <c r="B148" s="3">
        <v>47</v>
      </c>
      <c r="C148" s="3">
        <v>21</v>
      </c>
      <c r="D148" s="3">
        <v>600</v>
      </c>
      <c r="E148" s="4">
        <f>SUM(F148:G148)</f>
        <v>0</v>
      </c>
      <c r="F148" s="12"/>
      <c r="G148" s="12"/>
    </row>
    <row r="149" spans="1:7" s="34" customFormat="1" ht="15.75" hidden="1" x14ac:dyDescent="0.25">
      <c r="A149" s="28" t="s">
        <v>126</v>
      </c>
      <c r="B149" s="3">
        <v>47</v>
      </c>
      <c r="C149" s="3">
        <v>21</v>
      </c>
      <c r="D149" s="3">
        <v>900</v>
      </c>
      <c r="E149" s="4">
        <f>SUM(F149:G149)</f>
        <v>0</v>
      </c>
      <c r="F149" s="12"/>
      <c r="G149" s="12"/>
    </row>
    <row r="150" spans="1:7" s="34" customFormat="1" ht="15.75" hidden="1" x14ac:dyDescent="0.25">
      <c r="A150" s="30" t="s">
        <v>127</v>
      </c>
      <c r="B150" s="3">
        <v>47</v>
      </c>
      <c r="C150" s="13">
        <v>22</v>
      </c>
      <c r="D150" s="13" t="s">
        <v>7</v>
      </c>
      <c r="E150" s="14">
        <f>E151+E152+E153+E154+E155+E156+E157+E158+E159</f>
        <v>0</v>
      </c>
      <c r="F150" s="14">
        <f t="shared" ref="F150:G150" si="49">F151+F152+F153+F154+F155+F156+F157+F158+F159</f>
        <v>0</v>
      </c>
      <c r="G150" s="14">
        <f t="shared" si="49"/>
        <v>0</v>
      </c>
    </row>
    <row r="151" spans="1:7" s="34" customFormat="1" ht="31.5" hidden="1" x14ac:dyDescent="0.25">
      <c r="A151" s="28" t="s">
        <v>128</v>
      </c>
      <c r="B151" s="3">
        <v>47</v>
      </c>
      <c r="C151" s="3">
        <v>22</v>
      </c>
      <c r="D151" s="3">
        <v>100</v>
      </c>
      <c r="E151" s="4">
        <f t="shared" ref="E151:E159" si="50">SUM(F151:G151)</f>
        <v>0</v>
      </c>
      <c r="F151" s="12"/>
      <c r="G151" s="12"/>
    </row>
    <row r="152" spans="1:7" s="34" customFormat="1" ht="15.75" hidden="1" x14ac:dyDescent="0.25">
      <c r="A152" s="28" t="s">
        <v>129</v>
      </c>
      <c r="B152" s="3">
        <v>47</v>
      </c>
      <c r="C152" s="3">
        <v>22</v>
      </c>
      <c r="D152" s="3">
        <v>200</v>
      </c>
      <c r="E152" s="4">
        <f t="shared" si="50"/>
        <v>0</v>
      </c>
      <c r="F152" s="12"/>
      <c r="G152" s="12"/>
    </row>
    <row r="153" spans="1:7" s="34" customFormat="1" ht="15.75" hidden="1" x14ac:dyDescent="0.25">
      <c r="A153" s="28" t="s">
        <v>130</v>
      </c>
      <c r="B153" s="3">
        <v>47</v>
      </c>
      <c r="C153" s="3">
        <v>22</v>
      </c>
      <c r="D153" s="3">
        <v>300</v>
      </c>
      <c r="E153" s="4">
        <f t="shared" si="50"/>
        <v>0</v>
      </c>
      <c r="F153" s="12"/>
      <c r="G153" s="12"/>
    </row>
    <row r="154" spans="1:7" s="34" customFormat="1" ht="15.75" hidden="1" x14ac:dyDescent="0.25">
      <c r="A154" s="28" t="s">
        <v>131</v>
      </c>
      <c r="B154" s="3">
        <v>47</v>
      </c>
      <c r="C154" s="3">
        <v>22</v>
      </c>
      <c r="D154" s="3">
        <v>400</v>
      </c>
      <c r="E154" s="4">
        <f t="shared" si="50"/>
        <v>0</v>
      </c>
      <c r="F154" s="12"/>
      <c r="G154" s="12"/>
    </row>
    <row r="155" spans="1:7" s="34" customFormat="1" ht="15.75" hidden="1" x14ac:dyDescent="0.25">
      <c r="A155" s="28" t="s">
        <v>132</v>
      </c>
      <c r="B155" s="3">
        <v>47</v>
      </c>
      <c r="C155" s="3">
        <v>22</v>
      </c>
      <c r="D155" s="3">
        <v>500</v>
      </c>
      <c r="E155" s="4">
        <f t="shared" si="50"/>
        <v>0</v>
      </c>
      <c r="F155" s="12"/>
      <c r="G155" s="12"/>
    </row>
    <row r="156" spans="1:7" s="34" customFormat="1" ht="15.75" hidden="1" x14ac:dyDescent="0.25">
      <c r="A156" s="28" t="s">
        <v>133</v>
      </c>
      <c r="B156" s="3">
        <v>47</v>
      </c>
      <c r="C156" s="3">
        <v>22</v>
      </c>
      <c r="D156" s="3">
        <v>600</v>
      </c>
      <c r="E156" s="4">
        <f t="shared" si="50"/>
        <v>0</v>
      </c>
      <c r="F156" s="12"/>
      <c r="G156" s="12"/>
    </row>
    <row r="157" spans="1:7" s="34" customFormat="1" ht="31.5" hidden="1" x14ac:dyDescent="0.25">
      <c r="A157" s="28" t="s">
        <v>134</v>
      </c>
      <c r="B157" s="3">
        <v>47</v>
      </c>
      <c r="C157" s="3">
        <v>22</v>
      </c>
      <c r="D157" s="3">
        <v>700</v>
      </c>
      <c r="E157" s="4">
        <f t="shared" si="50"/>
        <v>0</v>
      </c>
      <c r="F157" s="12"/>
      <c r="G157" s="12"/>
    </row>
    <row r="158" spans="1:7" s="34" customFormat="1" ht="31.5" hidden="1" x14ac:dyDescent="0.25">
      <c r="A158" s="28" t="s">
        <v>135</v>
      </c>
      <c r="B158" s="3">
        <v>47</v>
      </c>
      <c r="C158" s="3">
        <v>22</v>
      </c>
      <c r="D158" s="3">
        <v>800</v>
      </c>
      <c r="E158" s="4">
        <f t="shared" si="50"/>
        <v>0</v>
      </c>
      <c r="F158" s="12"/>
      <c r="G158" s="12"/>
    </row>
    <row r="159" spans="1:7" s="34" customFormat="1" ht="15.75" hidden="1" x14ac:dyDescent="0.25">
      <c r="A159" s="28" t="s">
        <v>136</v>
      </c>
      <c r="B159" s="3">
        <v>47</v>
      </c>
      <c r="C159" s="3">
        <v>22</v>
      </c>
      <c r="D159" s="3">
        <v>900</v>
      </c>
      <c r="E159" s="4">
        <f t="shared" si="50"/>
        <v>0</v>
      </c>
      <c r="F159" s="12"/>
      <c r="G159" s="12"/>
    </row>
    <row r="160" spans="1:7" ht="15.75" hidden="1" x14ac:dyDescent="0.25">
      <c r="A160" s="28" t="s">
        <v>137</v>
      </c>
      <c r="B160" s="3">
        <v>47</v>
      </c>
      <c r="C160" s="3">
        <v>30</v>
      </c>
      <c r="D160" s="3" t="s">
        <v>7</v>
      </c>
      <c r="E160" s="11">
        <f>E161+E162</f>
        <v>0</v>
      </c>
      <c r="F160" s="11">
        <f t="shared" ref="F160:G160" si="51">F161+F162</f>
        <v>0</v>
      </c>
      <c r="G160" s="11">
        <f t="shared" si="51"/>
        <v>0</v>
      </c>
    </row>
    <row r="161" spans="1:7" ht="15.75" hidden="1" x14ac:dyDescent="0.25">
      <c r="A161" s="28" t="s">
        <v>138</v>
      </c>
      <c r="B161" s="3">
        <v>47</v>
      </c>
      <c r="C161" s="3">
        <v>31</v>
      </c>
      <c r="D161" s="3" t="s">
        <v>7</v>
      </c>
      <c r="E161" s="4">
        <f>SUM(F161:G161)</f>
        <v>0</v>
      </c>
      <c r="F161" s="4"/>
      <c r="G161" s="10"/>
    </row>
    <row r="162" spans="1:7" s="34" customFormat="1" ht="15.75" hidden="1" x14ac:dyDescent="0.25">
      <c r="A162" s="28" t="s">
        <v>139</v>
      </c>
      <c r="B162" s="3">
        <v>47</v>
      </c>
      <c r="C162" s="3">
        <v>32</v>
      </c>
      <c r="D162" s="3" t="s">
        <v>7</v>
      </c>
      <c r="E162" s="4">
        <f>SUM(F162:G162)</f>
        <v>0</v>
      </c>
      <c r="F162" s="12"/>
      <c r="G162" s="12"/>
    </row>
    <row r="163" spans="1:7" ht="15.75" x14ac:dyDescent="0.25">
      <c r="A163" s="33" t="s">
        <v>51</v>
      </c>
      <c r="B163" s="1">
        <v>48</v>
      </c>
      <c r="C163" s="1" t="s">
        <v>27</v>
      </c>
      <c r="D163" s="1" t="s">
        <v>7</v>
      </c>
      <c r="E163" s="11">
        <f>E164+E165</f>
        <v>5006615</v>
      </c>
      <c r="F163" s="11">
        <f t="shared" ref="F163:G163" si="52">F164+F165</f>
        <v>5000000</v>
      </c>
      <c r="G163" s="11">
        <f t="shared" si="52"/>
        <v>6615</v>
      </c>
    </row>
    <row r="164" spans="1:7" s="34" customFormat="1" ht="15.75" hidden="1" x14ac:dyDescent="0.25">
      <c r="A164" s="28" t="s">
        <v>140</v>
      </c>
      <c r="B164" s="3">
        <v>48</v>
      </c>
      <c r="C164" s="3">
        <v>10</v>
      </c>
      <c r="D164" s="3" t="s">
        <v>7</v>
      </c>
      <c r="E164" s="4">
        <f>SUM(F164:G164)</f>
        <v>0</v>
      </c>
      <c r="F164" s="10"/>
      <c r="G164" s="10"/>
    </row>
    <row r="165" spans="1:7" ht="15.75" x14ac:dyDescent="0.25">
      <c r="A165" s="28" t="s">
        <v>52</v>
      </c>
      <c r="B165" s="3">
        <v>48</v>
      </c>
      <c r="C165" s="3">
        <v>20</v>
      </c>
      <c r="D165" s="3" t="s">
        <v>7</v>
      </c>
      <c r="E165" s="11">
        <f>E166+E176</f>
        <v>5006615</v>
      </c>
      <c r="F165" s="11">
        <f t="shared" ref="F165:G165" si="53">F166+F176</f>
        <v>5000000</v>
      </c>
      <c r="G165" s="11">
        <f t="shared" si="53"/>
        <v>6615</v>
      </c>
    </row>
    <row r="166" spans="1:7" ht="15.75" x14ac:dyDescent="0.25">
      <c r="A166" s="28" t="s">
        <v>53</v>
      </c>
      <c r="B166" s="3">
        <v>48</v>
      </c>
      <c r="C166" s="3">
        <v>21</v>
      </c>
      <c r="D166" s="3" t="s">
        <v>7</v>
      </c>
      <c r="E166" s="11">
        <f>E167+E172+E173+E174+E175</f>
        <v>5006615</v>
      </c>
      <c r="F166" s="11">
        <f t="shared" ref="F166:G166" si="54">F167+F172+F173+F174+F175</f>
        <v>5000000</v>
      </c>
      <c r="G166" s="11">
        <f t="shared" si="54"/>
        <v>6615</v>
      </c>
    </row>
    <row r="167" spans="1:7" ht="15.75" x14ac:dyDescent="0.25">
      <c r="A167" s="28" t="s">
        <v>52</v>
      </c>
      <c r="B167" s="3">
        <v>48</v>
      </c>
      <c r="C167" s="3">
        <v>21</v>
      </c>
      <c r="D167" s="3">
        <v>100</v>
      </c>
      <c r="E167" s="11">
        <f>E168+E169+E170+E171</f>
        <v>5006615</v>
      </c>
      <c r="F167" s="11">
        <f t="shared" ref="F167:G167" si="55">F168+F169+F170+F171</f>
        <v>5000000</v>
      </c>
      <c r="G167" s="11">
        <f t="shared" si="55"/>
        <v>6615</v>
      </c>
    </row>
    <row r="168" spans="1:7" s="34" customFormat="1" ht="15.75" hidden="1" x14ac:dyDescent="0.25">
      <c r="A168" s="28" t="s">
        <v>141</v>
      </c>
      <c r="B168" s="3">
        <v>48</v>
      </c>
      <c r="C168" s="3">
        <v>21</v>
      </c>
      <c r="D168" s="3">
        <v>110</v>
      </c>
      <c r="E168" s="4">
        <f t="shared" ref="E168:E176" si="56">SUM(F168:G168)</f>
        <v>0</v>
      </c>
      <c r="F168" s="12"/>
      <c r="G168" s="12"/>
    </row>
    <row r="169" spans="1:7" s="34" customFormat="1" ht="15.75" hidden="1" x14ac:dyDescent="0.25">
      <c r="A169" s="28" t="s">
        <v>54</v>
      </c>
      <c r="B169" s="3">
        <v>48</v>
      </c>
      <c r="C169" s="3">
        <v>21</v>
      </c>
      <c r="D169" s="3">
        <v>120</v>
      </c>
      <c r="E169" s="4">
        <f t="shared" si="56"/>
        <v>0</v>
      </c>
      <c r="F169" s="10"/>
      <c r="G169" s="10"/>
    </row>
    <row r="170" spans="1:7" s="34" customFormat="1" ht="15.75" hidden="1" x14ac:dyDescent="0.25">
      <c r="A170" s="28" t="s">
        <v>142</v>
      </c>
      <c r="B170" s="3">
        <v>48</v>
      </c>
      <c r="C170" s="3">
        <v>21</v>
      </c>
      <c r="D170" s="3" t="s">
        <v>143</v>
      </c>
      <c r="E170" s="4">
        <f t="shared" si="56"/>
        <v>0</v>
      </c>
      <c r="F170" s="10"/>
      <c r="G170" s="10"/>
    </row>
    <row r="171" spans="1:7" ht="15.75" x14ac:dyDescent="0.25">
      <c r="A171" s="28" t="s">
        <v>144</v>
      </c>
      <c r="B171" s="3">
        <v>48</v>
      </c>
      <c r="C171" s="3">
        <v>21</v>
      </c>
      <c r="D171" s="3" t="s">
        <v>145</v>
      </c>
      <c r="E171" s="4">
        <f t="shared" si="56"/>
        <v>5006615</v>
      </c>
      <c r="F171" s="4">
        <v>5000000</v>
      </c>
      <c r="G171" s="10">
        <v>6615</v>
      </c>
    </row>
    <row r="172" spans="1:7" ht="15.75" hidden="1" x14ac:dyDescent="0.25">
      <c r="A172" s="28" t="s">
        <v>146</v>
      </c>
      <c r="B172" s="3">
        <v>48</v>
      </c>
      <c r="C172" s="3">
        <v>21</v>
      </c>
      <c r="D172" s="3">
        <v>200</v>
      </c>
      <c r="E172" s="4">
        <f t="shared" si="56"/>
        <v>0</v>
      </c>
      <c r="F172" s="10"/>
      <c r="G172" s="10"/>
    </row>
    <row r="173" spans="1:7" s="34" customFormat="1" ht="15.75" hidden="1" x14ac:dyDescent="0.25">
      <c r="A173" s="28" t="s">
        <v>147</v>
      </c>
      <c r="B173" s="3">
        <v>48</v>
      </c>
      <c r="C173" s="3">
        <v>21</v>
      </c>
      <c r="D173" s="3">
        <v>300</v>
      </c>
      <c r="E173" s="4">
        <f t="shared" si="56"/>
        <v>0</v>
      </c>
      <c r="F173" s="12"/>
      <c r="G173" s="12"/>
    </row>
    <row r="174" spans="1:7" s="34" customFormat="1" ht="15.75" hidden="1" x14ac:dyDescent="0.25">
      <c r="A174" s="28" t="s">
        <v>148</v>
      </c>
      <c r="B174" s="3">
        <v>48</v>
      </c>
      <c r="C174" s="3">
        <v>21</v>
      </c>
      <c r="D174" s="3">
        <v>500</v>
      </c>
      <c r="E174" s="4">
        <f t="shared" si="56"/>
        <v>0</v>
      </c>
      <c r="F174" s="12"/>
      <c r="G174" s="12"/>
    </row>
    <row r="175" spans="1:7" s="34" customFormat="1" ht="31.5" hidden="1" x14ac:dyDescent="0.25">
      <c r="A175" s="28" t="s">
        <v>149</v>
      </c>
      <c r="B175" s="3">
        <v>48</v>
      </c>
      <c r="C175" s="3">
        <v>21</v>
      </c>
      <c r="D175" s="3">
        <v>600</v>
      </c>
      <c r="E175" s="4">
        <f t="shared" si="56"/>
        <v>0</v>
      </c>
      <c r="F175" s="12"/>
      <c r="G175" s="12"/>
    </row>
    <row r="176" spans="1:7" s="34" customFormat="1" ht="15.75" hidden="1" x14ac:dyDescent="0.25">
      <c r="A176" s="28" t="s">
        <v>150</v>
      </c>
      <c r="B176" s="3">
        <v>48</v>
      </c>
      <c r="C176" s="3">
        <v>22</v>
      </c>
      <c r="D176" s="3" t="s">
        <v>7</v>
      </c>
      <c r="E176" s="4">
        <f t="shared" si="56"/>
        <v>0</v>
      </c>
      <c r="F176" s="12"/>
      <c r="G176" s="12"/>
    </row>
  </sheetData>
  <protectedRanges>
    <protectedRange password="CE28" sqref="E167:G167" name="Диапазон1_1_1_1_1"/>
    <protectedRange sqref="E43:G43 E49:G49 E51:G51 E29:G29 E31:G32 E46:G46 E35:G35 F47:G47 E41:G41" name="Диапазон2_2_1_1_2_1"/>
  </protectedRanges>
  <autoFilter ref="A6:G176">
    <filterColumn colId="0" showButton="0"/>
    <filterColumn colId="1" showButton="0"/>
    <filterColumn colId="2" showButton="0"/>
    <filterColumn colId="4">
      <filters blank="1">
        <filter val="10 554 987"/>
        <filter val="10 967 611"/>
        <filter val="13 200"/>
        <filter val="2 284 136"/>
        <filter val="3 300"/>
        <filter val="321 687"/>
        <filter val="412 624"/>
        <filter val="5 006 615"/>
        <filter val="5 023 115"/>
        <filter val="90 938"/>
      </filters>
    </filterColumn>
  </autoFilter>
  <mergeCells count="12">
    <mergeCell ref="A6:D6"/>
    <mergeCell ref="A7:E7"/>
    <mergeCell ref="A23:E23"/>
    <mergeCell ref="A28:E28"/>
    <mergeCell ref="A1:G1"/>
    <mergeCell ref="A2:G2"/>
    <mergeCell ref="A4:A5"/>
    <mergeCell ref="B4:B5"/>
    <mergeCell ref="C4:C5"/>
    <mergeCell ref="D4:D5"/>
    <mergeCell ref="E4:E5"/>
    <mergeCell ref="F4:G4"/>
  </mergeCells>
  <pageMargins left="0.39370078740157483" right="0.39370078740157483" top="0.98425196850393704" bottom="0.39370078740157483" header="0.39370078740157483" footer="0.39370078740157483"/>
  <pageSetup paperSize="9" scale="87" fitToHeight="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Бюджет</vt:lpstr>
      <vt:lpstr>Бюджетдан ташқари</vt:lpstr>
      <vt:lpstr>Бюджет!Заголовки_для_печати</vt:lpstr>
      <vt:lpstr>'Бюджетдан ташқари'!Заголовки_для_печати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Xojamberdiyev Elmurod Isakjonovich</dc:creator>
  <cp:lastModifiedBy>Diana Gardanova</cp:lastModifiedBy>
  <cp:lastPrinted>2023-06-22T05:41:54Z</cp:lastPrinted>
  <dcterms:created xsi:type="dcterms:W3CDTF">2023-06-21T09:38:23Z</dcterms:created>
  <dcterms:modified xsi:type="dcterms:W3CDTF">2023-06-22T06:12:05Z</dcterms:modified>
</cp:coreProperties>
</file>